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lik\Desktop\"/>
    </mc:Choice>
  </mc:AlternateContent>
  <workbookProtection lockStructure="1"/>
  <bookViews>
    <workbookView xWindow="120" yWindow="705" windowWidth="14355" windowHeight="9525" activeTab="6"/>
  </bookViews>
  <sheets>
    <sheet name="OPPIK_tab" sheetId="3" r:id="rId1"/>
    <sheet name="OPPIK_ITI_tab" sheetId="6" r:id="rId2"/>
    <sheet name="OPVVV_tab" sheetId="5" r:id="rId3"/>
    <sheet name="OPVVV_ITI_tab" sheetId="7" r:id="rId4"/>
    <sheet name="OPPPR_tab" sheetId="8" r:id="rId5"/>
    <sheet name="IROP_tab" sheetId="9" r:id="rId6"/>
    <sheet name="OPZ_tab" sheetId="10" r:id="rId7"/>
  </sheets>
  <definedNames>
    <definedName name="_xlnm._FilterDatabase" localSheetId="5">IROP_tab!$B$1:$K$1</definedName>
    <definedName name="_xlnm._FilterDatabase" localSheetId="1" hidden="1">OPPIK_ITI_tab!$A$1:$I$1</definedName>
    <definedName name="_xlnm._FilterDatabase" localSheetId="0" hidden="1">OPPIK_tab!$A$1:$K$52</definedName>
    <definedName name="_xlnm._FilterDatabase" localSheetId="4">OPPPR_tab!$B$1:$K$1</definedName>
    <definedName name="_xlnm._FilterDatabase" localSheetId="3">OPVVV_ITI_tab!$B$1:$I$1</definedName>
    <definedName name="_xlnm._FilterDatabase" localSheetId="2">OPVVV_tab!$B$1:$K$1</definedName>
    <definedName name="_xlnm._FilterDatabase" localSheetId="6">OPZ_tab!$B$1:$K$1</definedName>
    <definedName name="_ftn1" localSheetId="5">IROP_tab!#REF!</definedName>
    <definedName name="_ftn1" localSheetId="4">OPPPR_tab!#REF!</definedName>
    <definedName name="_ftn1" localSheetId="6">OPZ_tab!#REF!</definedName>
    <definedName name="_ftnref1" localSheetId="5">IROP_tab!$E$2</definedName>
    <definedName name="_ftnref1" localSheetId="4">OPPPR_tab!$E$2</definedName>
    <definedName name="_ftnref1" localSheetId="6">OPZ_tab!$E$2</definedName>
    <definedName name="_xlnm.Print_Area" localSheetId="5">IROP_tab!$A$1:$K$8</definedName>
    <definedName name="_xlnm.Print_Area" localSheetId="1">OPPIK_ITI_tab!$A$1:$I$25</definedName>
    <definedName name="_xlnm.Print_Area" localSheetId="0">OPPIK_tab!$A$1:$K$54</definedName>
    <definedName name="_xlnm.Print_Area" localSheetId="2">OPVVV_tab!$A$1:$K$33</definedName>
    <definedName name="_xlnm.Print_Area" localSheetId="6">OPZ_tab!$A$1:$K$7</definedName>
  </definedNames>
  <calcPr calcId="152511"/>
</workbook>
</file>

<file path=xl/calcChain.xml><?xml version="1.0" encoding="utf-8"?>
<calcChain xmlns="http://schemas.openxmlformats.org/spreadsheetml/2006/main">
  <c r="K7" i="10" l="1"/>
  <c r="J7" i="10"/>
  <c r="I7" i="10"/>
  <c r="K8" i="9"/>
  <c r="J8" i="9"/>
  <c r="I8" i="9"/>
  <c r="K13" i="8"/>
  <c r="J13" i="8"/>
  <c r="I13" i="8"/>
  <c r="I5" i="7"/>
  <c r="K32" i="5"/>
  <c r="J32" i="5"/>
  <c r="I32" i="5"/>
  <c r="I25" i="6"/>
  <c r="K53" i="3"/>
  <c r="J53" i="3"/>
  <c r="I53" i="3"/>
</calcChain>
</file>

<file path=xl/sharedStrings.xml><?xml version="1.0" encoding="utf-8"?>
<sst xmlns="http://schemas.openxmlformats.org/spreadsheetml/2006/main" count="822" uniqueCount="231">
  <si>
    <t>Specifický cíl RIS3 strategie</t>
  </si>
  <si>
    <t>Název výzvy</t>
  </si>
  <si>
    <t>PO1</t>
  </si>
  <si>
    <t>SC1.1</t>
  </si>
  <si>
    <t>INOVACE - Inovační projekt - Výzva III</t>
  </si>
  <si>
    <t>INOVACE - Projekt na ochranu práv průmyslového vlastnictví - Výzva II</t>
  </si>
  <si>
    <t>INOVACE-INOVAČNÍ PROJEKT-I. VÝZVA</t>
  </si>
  <si>
    <t>POTENCIÁL - III. VÝZVA</t>
  </si>
  <si>
    <t>POTENCIÁL IV. VÝZVA</t>
  </si>
  <si>
    <t>A1.1</t>
  </si>
  <si>
    <t>C1.1</t>
  </si>
  <si>
    <t>A1.2</t>
  </si>
  <si>
    <t>Program</t>
  </si>
  <si>
    <t>OPPIK</t>
  </si>
  <si>
    <t>SC1.2</t>
  </si>
  <si>
    <t>Inovační vouchery - I. výzva</t>
  </si>
  <si>
    <t>Inovační vouchery - II. výzva</t>
  </si>
  <si>
    <t>PARTNERSTVÍ ZNALOSTNÍHO TRANSFERU - II. VÝZVA</t>
  </si>
  <si>
    <t>SPOLUPRÁCE - TECHNOLOGICKÉ PLATFORMY - II. VÝZVA</t>
  </si>
  <si>
    <t>A1.3</t>
  </si>
  <si>
    <t>PO2</t>
  </si>
  <si>
    <t>SC2.2</t>
  </si>
  <si>
    <t>Marketing - individuální účasti - II. výzva</t>
  </si>
  <si>
    <t>Marketing - projekt CzechInvest</t>
  </si>
  <si>
    <t>Marketing - projekty České agentury na podporu obchodu CzechTrade</t>
  </si>
  <si>
    <t>A3.3</t>
  </si>
  <si>
    <t>A3.1</t>
  </si>
  <si>
    <t>PO4</t>
  </si>
  <si>
    <t>SC4.2</t>
  </si>
  <si>
    <t>ICT A SDÍLENÉ SLUŽBY - Začínající podniky</t>
  </si>
  <si>
    <t>E2.1</t>
  </si>
  <si>
    <t>PO 
(prioritní osa)</t>
  </si>
  <si>
    <t>SC 
(specifický cíl)</t>
  </si>
  <si>
    <t>Expanze – záruky a úvěry</t>
  </si>
  <si>
    <t>SC4.1</t>
  </si>
  <si>
    <t>APLIKACE - II. VÝZVA_IraSME</t>
  </si>
  <si>
    <t>POTENCIÁL I. VÝZVA</t>
  </si>
  <si>
    <t>PARTNERSTVÍ ZNALOSTNÍHO TRANSFERU - I. VÝZVA</t>
  </si>
  <si>
    <t>Spolupráce - Technologické platformy - 1. výzva</t>
  </si>
  <si>
    <t>Vysokorychlostní internet I.</t>
  </si>
  <si>
    <t>Inovace IV.</t>
  </si>
  <si>
    <t>Spolupráce IV. – Klastry</t>
  </si>
  <si>
    <t xml:space="preserve">Partnerství znalostního transferu III. </t>
  </si>
  <si>
    <t xml:space="preserve">Spolupráce III. - TP </t>
  </si>
  <si>
    <t xml:space="preserve">Proof of concept I. </t>
  </si>
  <si>
    <t xml:space="preserve">Služby Infrastruktury IV. </t>
  </si>
  <si>
    <t>A2.2</t>
  </si>
  <si>
    <t>A2.1</t>
  </si>
  <si>
    <t>E3.3</t>
  </si>
  <si>
    <t>Zahájení příjmu žádostí</t>
  </si>
  <si>
    <t>Ukončení příjmu žádostí</t>
  </si>
  <si>
    <t>I. Výzva Aplikace - ITI Hradec-Pardubice</t>
  </si>
  <si>
    <t xml:space="preserve">A1.1; C1.1
</t>
  </si>
  <si>
    <t>I. Výzva Aplikace - ITI Olomouc - bez účinné spolupráce</t>
  </si>
  <si>
    <t>I. Výzva Aplikace - ITI Olomouc - s účinnou spoluprací</t>
  </si>
  <si>
    <t>I. Výzva Inovace - Inovační projekt - ITI Hradec-Pardubice</t>
  </si>
  <si>
    <t>I. Výzva Inovace - Inovační projekt - ITI Olomouc</t>
  </si>
  <si>
    <t>I. Výzva Inovace - Projekt na ochranu práv průmyslového vlastnictví - ITI Olomouc</t>
  </si>
  <si>
    <t>I. Výzva Potenciál - ITI Hradec-Pardubice</t>
  </si>
  <si>
    <t>I. Výzva Služby infrastruktury -ITI Hradec-Pardubice - VP aktivita b)</t>
  </si>
  <si>
    <t>I. Výzva Služby infrastruktury -ITI Hradec-Pardubice - VP aktivita c)</t>
  </si>
  <si>
    <t>I. Výzva Služby infrastruktury -ITI Hradec-Pardubice - VP aktivita d)</t>
  </si>
  <si>
    <t>I. Výzva Služby infrastruktury -ITI Olomouc - NVP aktivita c)</t>
  </si>
  <si>
    <t>I. Výzva Spolupráce - Klastry -ITI Ostrava - internacionalizace</t>
  </si>
  <si>
    <t>I. Výzva Spolupráce - Klastry -ITI Ostrava - kolektivní výzkum</t>
  </si>
  <si>
    <t>I. Výzva Spolupráce - Klastry -ITI Ostrava - rozvoj klastru</t>
  </si>
  <si>
    <t>I. Výzva Spolupráce - Klastry -ITI Ostrava - sdílená infrastruktura</t>
  </si>
  <si>
    <t>II. Výzva Potenciál - ITI Olomouc</t>
  </si>
  <si>
    <r>
      <t>1.1</t>
    </r>
    <r>
      <rPr>
        <b/>
        <sz val="10"/>
        <rFont val="Arial"/>
        <family val="2"/>
        <charset val="238"/>
      </rPr>
      <t/>
    </r>
  </si>
  <si>
    <t>1.2</t>
  </si>
  <si>
    <r>
      <t>1.2</t>
    </r>
    <r>
      <rPr>
        <b/>
        <sz val="10"/>
        <rFont val="Arial"/>
        <family val="2"/>
        <charset val="238"/>
      </rPr>
      <t/>
    </r>
  </si>
  <si>
    <t>Implementace Krajských akčních plánů I</t>
  </si>
  <si>
    <t>D.1.1; D.1.2; D.1.3; D.2.1; D.2.2</t>
  </si>
  <si>
    <t>Výzva pro VOŠ</t>
  </si>
  <si>
    <t>D.1.1; D.1.2; D.1.3; D.2.1; D.2.2; D.2.3</t>
  </si>
  <si>
    <t>Budování kapacit pro rozvoj škol I</t>
  </si>
  <si>
    <t>Místní akční plány rozvoje vzdělávání II</t>
  </si>
  <si>
    <t>Podpora zájmového vzdělávání - projekty zjednodušeného vykazování</t>
  </si>
  <si>
    <t>Implementace místních akčních plánů I</t>
  </si>
  <si>
    <t>Mezinárodní mobilita výzkumných pracovníků - MSCA-IF</t>
  </si>
  <si>
    <t>B.1.1; B.1.2; D.1.3; D.2.3; D.3.3</t>
  </si>
  <si>
    <t>Mezinárodní mobilita výzkumných pracovníků</t>
  </si>
  <si>
    <t>Teaming II.</t>
  </si>
  <si>
    <t>B.1.1; B.1.2</t>
  </si>
  <si>
    <t>Předaplikační výzkum</t>
  </si>
  <si>
    <t>B.1.1; C.1.1; C.1.2</t>
  </si>
  <si>
    <t>Dlouhodobá mezisektorová spolupráce</t>
  </si>
  <si>
    <t>OPVVV</t>
  </si>
  <si>
    <t>PO 1</t>
  </si>
  <si>
    <t>SC 1</t>
  </si>
  <si>
    <t>Výzva č. 02_15_003 pro Podporu excelentních výzkumných týmů v prioritní ose 1 OP</t>
  </si>
  <si>
    <t>Výzva č. 02_15_006 pro Teaming v prioritní ose 1 OP</t>
  </si>
  <si>
    <t>Výzva č. 02_15_008 pro Fázované projekty v prioritní ose 1 OP</t>
  </si>
  <si>
    <t>Výzva č. 02_16_013 pro Výzkumné infrastruktury v prioritní ose 1 OP</t>
  </si>
  <si>
    <t>SC 3</t>
  </si>
  <si>
    <t>Výzva č. 02_16_017 pro Výzkumné infrastruktury pro vzdělávací účely - budování či modernizace v prioritní ose 1 OP</t>
  </si>
  <si>
    <t>SC 4</t>
  </si>
  <si>
    <t xml:space="preserve">Výzva č. 02_16_040 pro Strategické řízení VaVaI na národní úrovni I v prioritní ose 1 OP </t>
  </si>
  <si>
    <t>PO 2</t>
  </si>
  <si>
    <t>SC 5</t>
  </si>
  <si>
    <t>Výzva č. 02_15_004 pro Smart akcelerátor v prioritní ose 2 OP</t>
  </si>
  <si>
    <t>Výzva č. 02_16_014 pro Budování expertních kapacit - transfer technologií v prioritní ose 2 OP</t>
  </si>
  <si>
    <t xml:space="preserve">Výzva č. 02_16_018 pro Rozvoj výzkumně zaměřených studijních programů v prioritní ose 2 OP </t>
  </si>
  <si>
    <t>B.1.1</t>
  </si>
  <si>
    <t>C.1.1; D.1.1; D.1.2; D.2.3; D.3.3; F.1.1; F.2.1</t>
  </si>
  <si>
    <t>C.1.1; C.1.2</t>
  </si>
  <si>
    <t>B.1.2; D.1.1; D.3.3</t>
  </si>
  <si>
    <t>PO 3</t>
  </si>
  <si>
    <t>SC 1; SC 2; SC 3; SC 5</t>
  </si>
  <si>
    <t xml:space="preserve">PO 3 </t>
  </si>
  <si>
    <t>SC 2</t>
  </si>
  <si>
    <t>SC 2; SC 3</t>
  </si>
  <si>
    <t>Stav</t>
  </si>
  <si>
    <t>NEZNÁMÝ</t>
  </si>
  <si>
    <t>UZAVŘENO</t>
  </si>
  <si>
    <t>OTEVŘENO</t>
  </si>
  <si>
    <t>Předaplikační výzkum ITI</t>
  </si>
  <si>
    <t>Dlouhodobá mezisektorová spolupráce ITI</t>
  </si>
  <si>
    <t>A.2.1; A.2.2</t>
  </si>
  <si>
    <t>Projekty zadávání veřejných zakázek v předobchodní fázi (PCP) a inovační poptávky veřejného sektoru (PPI)</t>
  </si>
  <si>
    <t>A.1.1; C.1.1; C.1.2</t>
  </si>
  <si>
    <t>Podpora transferu technologií a znalostí z výzkumných organizací do praxe</t>
  </si>
  <si>
    <t>A.1.3</t>
  </si>
  <si>
    <t>07 - Podpora transferu technologií a znalostí z výzkumných organizací do praxe</t>
  </si>
  <si>
    <t>A.2.1</t>
  </si>
  <si>
    <t>09 - Projekty spolupráce výzkumného sektoru s aplikační sférou - inovační vouchery</t>
  </si>
  <si>
    <t>C.1.1</t>
  </si>
  <si>
    <t>24 - Podpora transferu technologií a znalostí z výzkumných organizací do praxe II</t>
  </si>
  <si>
    <t>10 - Zvyšování kvality a efektivity fungování vědeckotechnických parků, včetně inkubátorů</t>
  </si>
  <si>
    <t>11 - Vznik a rozvoj kapacit poskytujících progresivní služby pro podnikatele (MSP)</t>
  </si>
  <si>
    <t>A.1.2; A.3.1</t>
  </si>
  <si>
    <t>A.1.1</t>
  </si>
  <si>
    <t>OPPPR</t>
  </si>
  <si>
    <t>08 - Zadávání veřejných zakázek v předobchodní fázi</t>
  </si>
  <si>
    <t>26 - Zvyšování kvality a efektivity fungování vědeckotechnických parků, včetně inkubátorů</t>
  </si>
  <si>
    <t>Rozvoj inovačních firem v počátečních obdobích jejich životního cyklu</t>
  </si>
  <si>
    <t>UZAVŘENÁ</t>
  </si>
  <si>
    <t>PO3</t>
  </si>
  <si>
    <t>SC 3.2</t>
  </si>
  <si>
    <t>10. výzva IROP - KYBERNETICKÁ BEZPEČNOST - SC 3.2</t>
  </si>
  <si>
    <t>E.1.3</t>
  </si>
  <si>
    <t>17. výzva IROP - ELEGISLATIVA A ESBÍRKA, NÁRODNÍ DIGITÁLNÍ ARCHIV - SC 3.2</t>
  </si>
  <si>
    <t>E.1.1</t>
  </si>
  <si>
    <t>23. Výzva IROP - SPECIFICKÉ INFORMAČNÍ A KOMUNIKAČNÍ SYSTÉMY A INFRASTRUKTURA I. - SC 3.2</t>
  </si>
  <si>
    <t>E.3.2</t>
  </si>
  <si>
    <t>26. Výzva IROP - EGOVERNMENT I. - SC 3.2</t>
  </si>
  <si>
    <t>E.1.2</t>
  </si>
  <si>
    <t xml:space="preserve">28. Výzva IROP - SPECIFICKÉ INFORMAČNÍ A KOMUNIKAČNÍ SYSTÉMY A INFRASTRUKTURA II. - SC 3.2
</t>
  </si>
  <si>
    <t>4. výzva IROP - AKTIVITY VEDOUCÍ K ÚPLNÉMU ELEKTRONICKÉMU PODÁNÍ - SC 3.2</t>
  </si>
  <si>
    <t>IROP</t>
  </si>
  <si>
    <t>Podpora inovačního prostředí</t>
  </si>
  <si>
    <t>Projekty veřejné správy zaměřené na inovace v tematických oblastech OPZ</t>
  </si>
  <si>
    <t xml:space="preserve">Sociální inovace v oblasti sociálního začleňování a přístupu na trh práce pro nejohroženější skupiny </t>
  </si>
  <si>
    <t>F1.1</t>
  </si>
  <si>
    <t>OPZ</t>
  </si>
  <si>
    <t>APLIKACE I.</t>
  </si>
  <si>
    <t xml:space="preserve">APLIKACE III. </t>
  </si>
  <si>
    <t>A1.1; C1.1</t>
  </si>
  <si>
    <t>A1.1; C1.2</t>
  </si>
  <si>
    <t>Aplikace IV.</t>
  </si>
  <si>
    <t xml:space="preserve">SLUŽBY INFRASTRUKTURY - III. VÝZVA </t>
  </si>
  <si>
    <t xml:space="preserve">Služby infrastruktury I. výzva </t>
  </si>
  <si>
    <t xml:space="preserve">Služby infrastruktury II. výzva </t>
  </si>
  <si>
    <t>SPOLUPRÁCE-KLASTRY- II. VÝZVA</t>
  </si>
  <si>
    <t>SPOLUPRÁCE-KLASTRY-I. VÝZVA</t>
  </si>
  <si>
    <t>SPOLUPRÁCE-KLASTRY-III. VÝZVA</t>
  </si>
  <si>
    <t>MARKETING-I. VÝZVA</t>
  </si>
  <si>
    <t>ICT A SDÍLENÉ SLUŽBY - I. VÝZVA</t>
  </si>
  <si>
    <t>ICT A SDÍLENÉ SLUŽBY - II. výzva</t>
  </si>
  <si>
    <t>PLÁNOVÁNO</t>
  </si>
  <si>
    <t>I. Výzva Inovace - Inovační projekt - ITI Plzeň</t>
  </si>
  <si>
    <t>III. Výzva Potenciál - ITI Plzeň</t>
  </si>
  <si>
    <t xml:space="preserve">I. Výzva Služby infrastruktury -ITI Brno </t>
  </si>
  <si>
    <t xml:space="preserve">I. Výzva Služby infrastruktury -ITI Ostrava </t>
  </si>
  <si>
    <t>I. Výzva Spolupráce - Klastry -ITI Plzeň</t>
  </si>
  <si>
    <t>I. Výzva Služby infrastruktury - ITI Plzeň</t>
  </si>
  <si>
    <t>I. Výzva Aplikace - ITI Ostrava - s účinnou spoluprací</t>
  </si>
  <si>
    <t>C1.2</t>
  </si>
  <si>
    <t>PO 4</t>
  </si>
  <si>
    <t xml:space="preserve">IV. Výzva ICT a sdílené služby </t>
  </si>
  <si>
    <t xml:space="preserve">V. Výzva Spolupráce - Klastry </t>
  </si>
  <si>
    <t>IV. Výzva Partnerství znalostního transferu</t>
  </si>
  <si>
    <t xml:space="preserve">V. Výzva ICT a sdílené služby </t>
  </si>
  <si>
    <t>II. Výzva Proof of Concept</t>
  </si>
  <si>
    <t>IV. Výzva Inovační vouchery</t>
  </si>
  <si>
    <t xml:space="preserve">PO 1 </t>
  </si>
  <si>
    <t>V. Výzva Potenciál</t>
  </si>
  <si>
    <t xml:space="preserve">IV. Výzva Služby infrastruktury - aktivita a) </t>
  </si>
  <si>
    <t>I. Výzva Proof of Concept - finanční nástroj</t>
  </si>
  <si>
    <t>I. Výzva Rizikový kapitál - finanční nástroj</t>
  </si>
  <si>
    <t xml:space="preserve">V. Výzva Inovace </t>
  </si>
  <si>
    <t xml:space="preserve">VI. Výzva Aplikace - bez účinné spolupráce </t>
  </si>
  <si>
    <t>VI. Výzva Aplikace - s účinnou spoluprací</t>
  </si>
  <si>
    <t>II. Výzva Vysokorychlostní internet</t>
  </si>
  <si>
    <t>Zvyšování kvality a efektivity fungování podpůrné inovační infrastruktury III</t>
  </si>
  <si>
    <t>A.1.3.</t>
  </si>
  <si>
    <t>TC8, TC9 a TC11</t>
  </si>
  <si>
    <t>Nová řešení  pro tíživé sociální problémy</t>
  </si>
  <si>
    <t>Mezinárodní spolupráce v oblastech: sociální začleňování, mobilita</t>
  </si>
  <si>
    <t>Předaplikační výzkum pro ITI II.</t>
  </si>
  <si>
    <t>1Q/2018</t>
  </si>
  <si>
    <t>Výzkumné infrastruktury II.</t>
  </si>
  <si>
    <t>B.1.1, B.1.2</t>
  </si>
  <si>
    <t>2Q/2018</t>
  </si>
  <si>
    <t>Mezinárodní mobility výzkumných pracovníků – MSCA-IF II</t>
  </si>
  <si>
    <t>B.1.2</t>
  </si>
  <si>
    <t>Mezinárodní mobility výzkumných pracovníků II</t>
  </si>
  <si>
    <t>4Q/2018</t>
  </si>
  <si>
    <t>Smart Akcelerátor II</t>
  </si>
  <si>
    <t xml:space="preserve">C.1.1; D1.1; D1.2; D.2.3; D3.3; F1.1; F2.1 </t>
  </si>
  <si>
    <t>3Q/2018</t>
  </si>
  <si>
    <t>SC 1,2</t>
  </si>
  <si>
    <t>ESF pro VŠ II</t>
  </si>
  <si>
    <t>D.1.1, D.1.3, D.2.3</t>
  </si>
  <si>
    <t>SC 1,2,4</t>
  </si>
  <si>
    <t>ESF výzva pro VŠ ve strukturálně postižených regionech</t>
  </si>
  <si>
    <t>D.1.1, D.1.3, D.2.3, D.3.1, D.3.2</t>
  </si>
  <si>
    <t>ESF výzva pro VŠ – velké projekty</t>
  </si>
  <si>
    <t xml:space="preserve"> SC 5</t>
  </si>
  <si>
    <t>Rozvoj kapacit pro výzkum a vývoj II</t>
  </si>
  <si>
    <t>B.1.2; D.3.1; D.3.2; D.3.3</t>
  </si>
  <si>
    <t xml:space="preserve">Rozvoj výzkumně zaměřených studijních
programů – velké projekty </t>
  </si>
  <si>
    <t>Celoživotní vzdělávání na vysokých školách</t>
  </si>
  <si>
    <t>C.1.2, D.1.2, D.1.3, D.2.3, D.3.1, D.3.2</t>
  </si>
  <si>
    <t>Alokace ((příspěvek EU (v mld. Kč))</t>
  </si>
  <si>
    <t>Projekty před vydáním právního aktu o poskytnutí podpory (v mld. Kč)</t>
  </si>
  <si>
    <t>Projekty s vydaným právním aktem o poskytnutí podpory (v mld. Kč)</t>
  </si>
  <si>
    <t>Celkem</t>
  </si>
  <si>
    <t>Projekty před vydáním právního aktu o poskytnutí podpory 
(v mld. Kč)</t>
  </si>
  <si>
    <t>Projekty s vydaným právním aktem o poskytnutí podpory 
(v mld. Kč)</t>
  </si>
  <si>
    <t>Alokace  
((příspěvek EU (v mld. Kč))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</si>
</sst>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#0,,,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" fillId="0" borderId="0"/>
    <xf numFmtId="0" fontId="20" fillId="0" borderId="0"/>
    <xf numFmtId="0" fontId="19" fillId="0" borderId="0"/>
    <xf numFmtId="0" fontId="21" fillId="0" borderId="0" applyNumberForma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2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4" fillId="0" borderId="0"/>
    <xf numFmtId="0" fontId="20" fillId="0" borderId="0"/>
    <xf numFmtId="0" fontId="1" fillId="8" borderId="8" applyNumberFormat="0" applyFont="0" applyAlignment="0" applyProtection="0"/>
  </cellStyleXfs>
  <cellXfs count="25">
    <xf numFmtId="0" fontId="0" fillId="0" borderId="0" xfId="0"/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top"/>
    </xf>
    <xf numFmtId="1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right" vertical="top"/>
    </xf>
    <xf numFmtId="14" fontId="0" fillId="0" borderId="0" xfId="0" applyNumberFormat="1" applyAlignment="1">
      <alignment horizontal="right" vertical="top"/>
    </xf>
    <xf numFmtId="17" fontId="0" fillId="0" borderId="0" xfId="0" applyNumberFormat="1"/>
    <xf numFmtId="0" fontId="0" fillId="0" borderId="10" xfId="0" applyFill="1" applyBorder="1"/>
    <xf numFmtId="16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16" fillId="0" borderId="0" xfId="0" applyFont="1" applyAlignment="1">
      <alignment horizontal="left" vertical="top"/>
    </xf>
    <xf numFmtId="164" fontId="16" fillId="0" borderId="0" xfId="0" applyNumberFormat="1" applyFont="1" applyAlignment="1">
      <alignment horizontal="right" vertical="top"/>
    </xf>
  </cellXfs>
  <cellStyles count="63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Excel Built-in Normal" xfId="57"/>
    <cellStyle name="Excel Built-in Normal 1" xfId="56"/>
    <cellStyle name="Excel Built-in Normal 2" xfId="5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ázev 2" xfId="46"/>
    <cellStyle name="Neutrální" xfId="8" builtinId="28" customBuiltin="1"/>
    <cellStyle name="Normální" xfId="0" builtinId="0"/>
    <cellStyle name="Normální 10" xfId="51"/>
    <cellStyle name="Normální 11" xfId="55"/>
    <cellStyle name="Normální 12" xfId="41"/>
    <cellStyle name="Normální 2" xfId="42"/>
    <cellStyle name="normální 2 2" xfId="60"/>
    <cellStyle name="Normální 2 3" xfId="59"/>
    <cellStyle name="Normální 3" xfId="43"/>
    <cellStyle name="Normální 3 2" xfId="53"/>
    <cellStyle name="Normální 4" xfId="44"/>
    <cellStyle name="Normální 5" xfId="47"/>
    <cellStyle name="Normální 5 2" xfId="48"/>
    <cellStyle name="Normální 6" xfId="45"/>
    <cellStyle name="Normální 7" xfId="49"/>
    <cellStyle name="Normální 7 2" xfId="54"/>
    <cellStyle name="Normální 8" xfId="50"/>
    <cellStyle name="Normální 9" xfId="52"/>
    <cellStyle name="Poznámka 2" xfId="62"/>
    <cellStyle name="Propojená buňka" xfId="12" builtinId="24" customBuiltin="1"/>
    <cellStyle name="Správně" xfId="6" builtinId="26" customBuiltin="1"/>
    <cellStyle name="Styl 1" xfId="6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52">
    <dxf>
      <numFmt numFmtId="164" formatCode="0.#0,,,"/>
    </dxf>
    <dxf>
      <numFmt numFmtId="164" formatCode="0.#0,,,"/>
    </dxf>
    <dxf>
      <numFmt numFmtId="164" formatCode="0.#0,,,"/>
    </dxf>
    <dxf>
      <numFmt numFmtId="19" formatCode="d/m/yyyy"/>
    </dxf>
    <dxf>
      <numFmt numFmtId="19" formatCode="d/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0.#0,,,"/>
    </dxf>
    <dxf>
      <numFmt numFmtId="19" formatCode="d/m/yyyy"/>
    </dxf>
    <dxf>
      <numFmt numFmtId="19" formatCode="d/m/yyyy"/>
    </dxf>
    <dxf>
      <alignment horizontal="general" vertical="bottom" textRotation="0" wrapText="1" indent="0" justifyLastLine="0" shrinkToFit="0" readingOrder="0"/>
    </dxf>
    <dxf>
      <numFmt numFmtId="164" formatCode="0.#0,,,"/>
      <alignment horizontal="right" textRotation="0" wrapText="0" indent="0" justifyLastLine="0" shrinkToFit="0" readingOrder="0"/>
    </dxf>
    <dxf>
      <numFmt numFmtId="164" formatCode="0.#0,,,"/>
    </dxf>
    <dxf>
      <numFmt numFmtId="164" formatCode="0.#0,,,"/>
      <alignment horizontal="right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164" formatCode="0.#0,,,"/>
    </dxf>
    <dxf>
      <numFmt numFmtId="164" formatCode="0.#0,,,"/>
    </dxf>
    <dxf>
      <numFmt numFmtId="164" formatCode="0.#0,,,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164" formatCode="0.#0,,,"/>
    </dxf>
    <dxf>
      <numFmt numFmtId="164" formatCode="0.#0,,,"/>
    </dxf>
    <dxf>
      <numFmt numFmtId="164" formatCode="0.#0,,,"/>
    </dxf>
    <dxf>
      <alignment horizontal="general" vertical="bottom" textRotation="0" wrapText="1" indent="0" justifyLastLine="0" shrinkToFit="0" readingOrder="0"/>
    </dxf>
    <dxf>
      <numFmt numFmtId="164" formatCode="0.#0,,,"/>
    </dxf>
    <dxf>
      <alignment horizontal="general" vertical="bottom" textRotation="0" wrapText="1" indent="0" justifyLastLine="0" shrinkToFit="0" readingOrder="0"/>
    </dxf>
    <dxf>
      <numFmt numFmtId="164" formatCode="0.#0,,,"/>
    </dxf>
    <dxf>
      <numFmt numFmtId="164" formatCode="0.#0,,,"/>
    </dxf>
    <dxf>
      <numFmt numFmtId="164" formatCode="0.#0,,,"/>
    </dxf>
    <dxf>
      <alignment horizontal="general" vertical="bottom" textRotation="0" wrapText="1" indent="0" justifyLastLine="0" shrinkToFit="0" readingOrder="0"/>
    </dxf>
    <dxf>
      <numFmt numFmtId="164" formatCode="0.#0,,,"/>
    </dxf>
    <dxf>
      <numFmt numFmtId="164" formatCode="0.#0,,,"/>
    </dxf>
    <dxf>
      <numFmt numFmtId="164" formatCode="0.#0,,,"/>
    </dxf>
    <dxf>
      <numFmt numFmtId="19" formatCode="d/m/yyyy"/>
    </dxf>
    <dxf>
      <numFmt numFmtId="19" formatCode="d/m/yyyy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ulka2" displayName="Tabulka2" ref="A1:K53" totalsRowCount="1" headerRowDxfId="51">
  <tableColumns count="11">
    <tableColumn id="1" name="Stav" totalsRowLabel="Celkem" totalsRowDxfId="5"/>
    <tableColumn id="10" name="Program"/>
    <tableColumn id="2" name="PO _x000a_(prioritní osa)"/>
    <tableColumn id="3" name="SC _x000a_(specifický cíl)"/>
    <tableColumn id="4" name="Název výzvy"/>
    <tableColumn id="5" name="Specifický cíl RIS3 strategie"/>
    <tableColumn id="6" name="Zahájení příjmu žádostí" dataDxfId="50" totalsRowDxfId="4"/>
    <tableColumn id="9" name="Ukončení příjmu žádostí" dataDxfId="49" totalsRowDxfId="3"/>
    <tableColumn id="11" name="Alokace ((příspěvek EU (v mld. Kč))" totalsRowFunction="sum" dataDxfId="48" totalsRowDxfId="2"/>
    <tableColumn id="7" name="Projekty před vydáním právního aktu o poskytnutí podpory _x000a_(v mld. Kč)" totalsRowFunction="sum" dataDxfId="47" totalsRowDxfId="1"/>
    <tableColumn id="8" name="Projekty s vydaným právním aktem o poskytnutí podpory _x000a_(v mld. Kč)" totalsRowFunction="sum" dataDxfId="46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ulka1" displayName="Tabulka1" ref="A1:I25" totalsRowShown="0" headerRowDxfId="9">
  <tableColumns count="9">
    <tableColumn id="1" name="Stav"/>
    <tableColumn id="9" name="Program"/>
    <tableColumn id="2" name="PO _x000a_(prioritní osa)"/>
    <tableColumn id="3" name="SC _x000a_(specifický cíl)"/>
    <tableColumn id="4" name="Název výzvy"/>
    <tableColumn id="5" name="Specifický cíl RIS3 strategie"/>
    <tableColumn id="6" name="Zahájení příjmu žádostí" dataDxfId="8"/>
    <tableColumn id="7" name="Ukončení příjmu žádostí" dataDxfId="7"/>
    <tableColumn id="8" name="Alokace  _x000a_((příspěvek EU (v mld. Kč))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ulka4" displayName="Tabulka4" ref="A1:K32" totalsRowShown="0" headerRowDxfId="45">
  <tableColumns count="11">
    <tableColumn id="1" name="Stav"/>
    <tableColumn id="2" name="Program"/>
    <tableColumn id="3" name="PO _x000a_(prioritní osa)"/>
    <tableColumn id="4" name="SC _x000a_(specifický cíl)"/>
    <tableColumn id="5" name="Název výzvy"/>
    <tableColumn id="6" name="Specifický cíl RIS3 strategie"/>
    <tableColumn id="7" name="Zahájení příjmu žádostí"/>
    <tableColumn id="8" name="Ukončení příjmu žádostí"/>
    <tableColumn id="9" name="Alokace ((příspěvek EU (v mld. Kč))" dataDxfId="44"/>
    <tableColumn id="10" name="Projekty před vydáním právního aktu o poskytnutí podpory (v mld. Kč)" dataDxfId="43"/>
    <tableColumn id="11" name="Projekty s vydaným právním aktem o poskytnutí podpory (v mld. Kč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Tabulka44" displayName="Tabulka44" ref="A1:I5" totalsRowShown="0" headerRowDxfId="41">
  <tableColumns count="9">
    <tableColumn id="1" name="Stav"/>
    <tableColumn id="2" name="Program"/>
    <tableColumn id="3" name="PO _x000a_(prioritní osa)"/>
    <tableColumn id="4" name="SC _x000a_(specifický cíl)"/>
    <tableColumn id="5" name="Název výzvy"/>
    <tableColumn id="6" name="Specifický cíl RIS3 strategie"/>
    <tableColumn id="7" name="Zahájení příjmu žádostí"/>
    <tableColumn id="8" name="Ukončení příjmu žádostí"/>
    <tableColumn id="9" name="Alokace ((příspěvek EU (v mld. Kč))" dataDxfId="4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ulka446" displayName="Tabulka446" ref="A1:K13" totalsRowShown="0" headerRowDxfId="39">
  <tableColumns count="11">
    <tableColumn id="1" name="Stav"/>
    <tableColumn id="2" name="Program"/>
    <tableColumn id="3" name="PO _x000a_(prioritní osa)"/>
    <tableColumn id="4" name="SC _x000a_(specifický cíl)"/>
    <tableColumn id="5" name="Název výzvy"/>
    <tableColumn id="6" name="Specifický cíl RIS3 strategie"/>
    <tableColumn id="7" name="Zahájení příjmu žádostí"/>
    <tableColumn id="8" name="Ukončení příjmu žádostí"/>
    <tableColumn id="9" name="Alokace ((příspěvek EU (v mld. Kč))" dataDxfId="38"/>
    <tableColumn id="10" name="Projekty před vydáním právního aktu o poskytnutí podpory (v mld. Kč)" dataDxfId="37"/>
    <tableColumn id="11" name="Projekty s vydaným právním aktem o poskytnutí podpory (v mld. Kč)" dataDxfId="3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ulka4467" displayName="Tabulka4467" ref="A1:K8" totalsRowShown="0" headerRowDxfId="35" dataDxfId="34">
  <tableColumns count="11">
    <tableColumn id="1" name="Stav" dataDxfId="33"/>
    <tableColumn id="2" name="Program" dataDxfId="32"/>
    <tableColumn id="3" name="PO _x000a_(prioritní osa)" dataDxfId="31"/>
    <tableColumn id="4" name="SC _x000a_(specifický cíl)" dataDxfId="30"/>
    <tableColumn id="5" name="Název výzvy" dataDxfId="29"/>
    <tableColumn id="6" name="Specifický cíl RIS3 strategie" dataDxfId="28"/>
    <tableColumn id="7" name="Zahájení příjmu žádostí" dataDxfId="27"/>
    <tableColumn id="8" name="Ukončení příjmu žádostí" dataDxfId="26"/>
    <tableColumn id="9" name="Alokace ((příspěvek EU (v mld. Kč))" dataDxfId="25"/>
    <tableColumn id="10" name="Projekty před vydáním právního aktu o poskytnutí podpory (v mld. Kč)" dataDxfId="24"/>
    <tableColumn id="11" name="Projekty s vydaným právním aktem o poskytnutí podpory (v mld. Kč)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ulka44678" displayName="Tabulka44678" ref="A1:K7" totalsRowShown="0" headerRowDxfId="22" dataDxfId="21">
  <tableColumns count="11">
    <tableColumn id="1" name="Stav" dataDxfId="20"/>
    <tableColumn id="2" name="Program" dataDxfId="19"/>
    <tableColumn id="3" name="PO _x000a_(prioritní osa)" dataDxfId="18"/>
    <tableColumn id="4" name="SC _x000a_(specifický cíl)" dataDxfId="17"/>
    <tableColumn id="5" name="Název výzvy" dataDxfId="16"/>
    <tableColumn id="6" name="Specifický cíl RIS3 strategie" dataDxfId="15"/>
    <tableColumn id="7" name="Zahájení příjmu žádostí" dataDxfId="14"/>
    <tableColumn id="8" name="Ukončení příjmu žádostí" dataDxfId="13"/>
    <tableColumn id="9" name="Alokace ((příspěvek EU (v mld. Kč))" dataDxfId="12"/>
    <tableColumn id="10" name="Projekty před vydáním právního aktu o poskytnutí podpory (v mld. Kč)" dataDxfId="11"/>
    <tableColumn id="11" name="Projekty s vydaným právním aktem o poskytnutí podpory (v mld. Kč)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Layout" topLeftCell="A13" zoomScale="70" zoomScaleNormal="100" zoomScalePageLayoutView="70" workbookViewId="0">
      <selection activeCell="K1" sqref="K1"/>
    </sheetView>
  </sheetViews>
  <sheetFormatPr defaultColWidth="12.5703125" defaultRowHeight="15" x14ac:dyDescent="0.25"/>
  <cols>
    <col min="1" max="1" width="12.7109375" customWidth="1"/>
    <col min="2" max="2" width="12.5703125" style="4" customWidth="1"/>
    <col min="3" max="4" width="12.5703125" customWidth="1"/>
    <col min="5" max="5" width="61.140625" customWidth="1"/>
    <col min="6" max="6" width="12.7109375" customWidth="1"/>
    <col min="7" max="8" width="12.5703125" customWidth="1"/>
    <col min="9" max="9" width="19.140625" style="4" customWidth="1"/>
    <col min="10" max="10" width="28.7109375" customWidth="1"/>
    <col min="11" max="11" width="27.28515625" customWidth="1"/>
    <col min="13" max="13" width="13.28515625" bestFit="1" customWidth="1"/>
  </cols>
  <sheetData>
    <row r="1" spans="1:11" s="6" customFormat="1" ht="57.75" customHeight="1" x14ac:dyDescent="0.25">
      <c r="A1" s="6" t="s">
        <v>112</v>
      </c>
      <c r="B1" s="6" t="s">
        <v>12</v>
      </c>
      <c r="C1" s="6" t="s">
        <v>31</v>
      </c>
      <c r="D1" s="6" t="s">
        <v>32</v>
      </c>
      <c r="E1" s="6" t="s">
        <v>1</v>
      </c>
      <c r="F1" s="6" t="s">
        <v>0</v>
      </c>
      <c r="G1" s="6" t="s">
        <v>49</v>
      </c>
      <c r="H1" s="6" t="s">
        <v>50</v>
      </c>
      <c r="I1" s="6" t="s">
        <v>224</v>
      </c>
      <c r="J1" s="6" t="s">
        <v>228</v>
      </c>
      <c r="K1" s="6" t="s">
        <v>229</v>
      </c>
    </row>
    <row r="2" spans="1:11" x14ac:dyDescent="0.25">
      <c r="A2" t="s">
        <v>114</v>
      </c>
      <c r="B2" s="4" t="s">
        <v>13</v>
      </c>
      <c r="C2" t="s">
        <v>2</v>
      </c>
      <c r="D2" t="s">
        <v>3</v>
      </c>
      <c r="E2" t="s">
        <v>35</v>
      </c>
      <c r="F2" t="s">
        <v>10</v>
      </c>
      <c r="G2" s="2">
        <v>42440</v>
      </c>
      <c r="H2" s="2">
        <v>42490</v>
      </c>
      <c r="I2" s="8">
        <v>40000000</v>
      </c>
      <c r="J2" s="8"/>
      <c r="K2" s="8">
        <v>14192000</v>
      </c>
    </row>
    <row r="3" spans="1:11" x14ac:dyDescent="0.25">
      <c r="A3" s="4" t="s">
        <v>114</v>
      </c>
      <c r="B3" s="4" t="s">
        <v>13</v>
      </c>
      <c r="C3" t="s">
        <v>2</v>
      </c>
      <c r="D3" t="s">
        <v>3</v>
      </c>
      <c r="E3" t="s">
        <v>155</v>
      </c>
      <c r="F3" t="s">
        <v>157</v>
      </c>
      <c r="G3" s="2">
        <v>42181</v>
      </c>
      <c r="H3" s="2">
        <v>42436</v>
      </c>
      <c r="I3" s="8">
        <v>4000000000</v>
      </c>
      <c r="J3" s="8">
        <v>83693447</v>
      </c>
      <c r="K3" s="8">
        <v>7551095640.0299997</v>
      </c>
    </row>
    <row r="4" spans="1:11" x14ac:dyDescent="0.25">
      <c r="A4" s="4" t="s">
        <v>114</v>
      </c>
      <c r="B4" s="4" t="s">
        <v>13</v>
      </c>
      <c r="C4" t="s">
        <v>2</v>
      </c>
      <c r="D4" t="s">
        <v>3</v>
      </c>
      <c r="E4" t="s">
        <v>156</v>
      </c>
      <c r="F4" t="s">
        <v>157</v>
      </c>
      <c r="G4" s="2">
        <v>42755</v>
      </c>
      <c r="H4" s="2">
        <v>42845</v>
      </c>
      <c r="I4" s="8">
        <v>4500000000</v>
      </c>
      <c r="J4" s="8">
        <v>4003711599</v>
      </c>
      <c r="K4" s="8"/>
    </row>
    <row r="5" spans="1:11" x14ac:dyDescent="0.25">
      <c r="A5" s="4" t="s">
        <v>114</v>
      </c>
      <c r="B5" s="4" t="s">
        <v>13</v>
      </c>
      <c r="C5" t="s">
        <v>2</v>
      </c>
      <c r="D5" t="s">
        <v>3</v>
      </c>
      <c r="E5" t="s">
        <v>159</v>
      </c>
      <c r="F5" s="4" t="s">
        <v>158</v>
      </c>
      <c r="G5" s="2">
        <v>42950</v>
      </c>
      <c r="H5" s="2">
        <v>43069</v>
      </c>
      <c r="I5" s="8">
        <v>1600000000</v>
      </c>
      <c r="J5" s="8">
        <v>24171719</v>
      </c>
      <c r="K5" s="8"/>
    </row>
    <row r="6" spans="1:11" x14ac:dyDescent="0.25">
      <c r="A6" s="4" t="s">
        <v>114</v>
      </c>
      <c r="B6" s="4" t="s">
        <v>13</v>
      </c>
      <c r="C6" t="s">
        <v>2</v>
      </c>
      <c r="D6" t="s">
        <v>3</v>
      </c>
      <c r="E6" t="s">
        <v>4</v>
      </c>
      <c r="F6" t="s">
        <v>9</v>
      </c>
      <c r="G6" s="2">
        <v>42753</v>
      </c>
      <c r="H6" s="2">
        <v>42843</v>
      </c>
      <c r="I6" s="8">
        <v>5500000000</v>
      </c>
      <c r="J6" s="8">
        <v>2384780583</v>
      </c>
      <c r="K6" s="8">
        <v>7008232490.7999992</v>
      </c>
    </row>
    <row r="7" spans="1:11" x14ac:dyDescent="0.25">
      <c r="A7" s="4" t="s">
        <v>114</v>
      </c>
      <c r="B7" s="4" t="s">
        <v>13</v>
      </c>
      <c r="C7" t="s">
        <v>2</v>
      </c>
      <c r="D7" t="s">
        <v>3</v>
      </c>
      <c r="E7" t="s">
        <v>5</v>
      </c>
      <c r="F7" t="s">
        <v>11</v>
      </c>
      <c r="G7" s="2">
        <v>42373</v>
      </c>
      <c r="H7" s="2">
        <v>43100</v>
      </c>
      <c r="I7" s="8">
        <v>50000000</v>
      </c>
      <c r="J7" s="8">
        <v>5017850</v>
      </c>
      <c r="K7" s="8">
        <v>78735012</v>
      </c>
    </row>
    <row r="8" spans="1:11" x14ac:dyDescent="0.25">
      <c r="A8" s="4" t="s">
        <v>114</v>
      </c>
      <c r="B8" s="4" t="s">
        <v>13</v>
      </c>
      <c r="C8" t="s">
        <v>2</v>
      </c>
      <c r="D8" t="s">
        <v>3</v>
      </c>
      <c r="E8" t="s">
        <v>40</v>
      </c>
      <c r="F8" t="s">
        <v>9</v>
      </c>
      <c r="G8" s="2">
        <v>42928</v>
      </c>
      <c r="H8" s="2">
        <v>43051</v>
      </c>
      <c r="I8" s="8">
        <v>3000000000</v>
      </c>
      <c r="J8" s="8"/>
      <c r="K8" s="8"/>
    </row>
    <row r="9" spans="1:11" x14ac:dyDescent="0.25">
      <c r="A9" s="4" t="s">
        <v>114</v>
      </c>
      <c r="B9" s="4" t="s">
        <v>13</v>
      </c>
      <c r="C9" t="s">
        <v>2</v>
      </c>
      <c r="D9" t="s">
        <v>3</v>
      </c>
      <c r="E9" t="s">
        <v>6</v>
      </c>
      <c r="F9" t="s">
        <v>9</v>
      </c>
      <c r="G9" s="2">
        <v>42157</v>
      </c>
      <c r="H9" s="2">
        <v>42490</v>
      </c>
      <c r="I9" s="8">
        <v>4000000000</v>
      </c>
      <c r="J9" s="8">
        <v>32000000</v>
      </c>
      <c r="K9" s="8">
        <v>10049034828.359999</v>
      </c>
    </row>
    <row r="10" spans="1:11" x14ac:dyDescent="0.25">
      <c r="A10" s="4" t="s">
        <v>114</v>
      </c>
      <c r="B10" s="4" t="s">
        <v>13</v>
      </c>
      <c r="C10" t="s">
        <v>2</v>
      </c>
      <c r="D10" t="s">
        <v>3</v>
      </c>
      <c r="E10" t="s">
        <v>7</v>
      </c>
      <c r="F10" t="s">
        <v>9</v>
      </c>
      <c r="G10" s="2">
        <v>42751</v>
      </c>
      <c r="H10" s="2">
        <v>42842</v>
      </c>
      <c r="I10" s="8">
        <v>2500000000</v>
      </c>
      <c r="J10" s="8">
        <v>1469316453</v>
      </c>
      <c r="K10" s="8">
        <v>1983478849.9499998</v>
      </c>
    </row>
    <row r="11" spans="1:11" x14ac:dyDescent="0.25">
      <c r="A11" s="4" t="s">
        <v>114</v>
      </c>
      <c r="B11" s="4" t="s">
        <v>13</v>
      </c>
      <c r="C11" t="s">
        <v>2</v>
      </c>
      <c r="D11" t="s">
        <v>3</v>
      </c>
      <c r="E11" t="s">
        <v>36</v>
      </c>
      <c r="F11" t="s">
        <v>9</v>
      </c>
      <c r="G11" s="2">
        <v>42156</v>
      </c>
      <c r="H11" s="2">
        <v>42436</v>
      </c>
      <c r="I11" s="8">
        <v>2920000000</v>
      </c>
      <c r="J11" s="8"/>
      <c r="K11" s="8">
        <v>3337128428.0299997</v>
      </c>
    </row>
    <row r="12" spans="1:11" x14ac:dyDescent="0.25">
      <c r="A12" s="4" t="s">
        <v>114</v>
      </c>
      <c r="B12" s="4" t="s">
        <v>13</v>
      </c>
      <c r="C12" t="s">
        <v>2</v>
      </c>
      <c r="D12" t="s">
        <v>3</v>
      </c>
      <c r="E12" t="s">
        <v>8</v>
      </c>
      <c r="F12" t="s">
        <v>9</v>
      </c>
      <c r="G12" s="2">
        <v>42936</v>
      </c>
      <c r="H12" s="2">
        <v>43069</v>
      </c>
      <c r="I12" s="8">
        <v>1500000000</v>
      </c>
      <c r="J12" s="8">
        <v>218169124.5</v>
      </c>
      <c r="K12" s="8"/>
    </row>
    <row r="13" spans="1:11" x14ac:dyDescent="0.25">
      <c r="A13" s="4" t="s">
        <v>114</v>
      </c>
      <c r="B13" s="4" t="s">
        <v>13</v>
      </c>
      <c r="C13" t="s">
        <v>2</v>
      </c>
      <c r="D13" t="s">
        <v>14</v>
      </c>
      <c r="E13" t="s">
        <v>15</v>
      </c>
      <c r="F13" t="s">
        <v>10</v>
      </c>
      <c r="G13" s="2">
        <v>42522</v>
      </c>
      <c r="H13" s="2">
        <v>42886</v>
      </c>
      <c r="I13" s="8">
        <v>200000000</v>
      </c>
      <c r="J13" s="8">
        <v>13014596.4</v>
      </c>
      <c r="K13" s="8">
        <v>92519947.620000005</v>
      </c>
    </row>
    <row r="14" spans="1:11" x14ac:dyDescent="0.25">
      <c r="A14" s="4" t="s">
        <v>114</v>
      </c>
      <c r="B14" s="4" t="s">
        <v>13</v>
      </c>
      <c r="C14" t="s">
        <v>2</v>
      </c>
      <c r="D14" t="s">
        <v>14</v>
      </c>
      <c r="E14" t="s">
        <v>16</v>
      </c>
      <c r="F14" t="s">
        <v>10</v>
      </c>
      <c r="G14" s="2">
        <v>42926</v>
      </c>
      <c r="H14" s="2">
        <v>43100</v>
      </c>
      <c r="I14" s="8">
        <v>164000000</v>
      </c>
      <c r="J14" s="8">
        <v>3350832</v>
      </c>
      <c r="K14" s="8"/>
    </row>
    <row r="15" spans="1:11" x14ac:dyDescent="0.25">
      <c r="A15" s="4" t="s">
        <v>114</v>
      </c>
      <c r="B15" s="4" t="s">
        <v>13</v>
      </c>
      <c r="C15" t="s">
        <v>2</v>
      </c>
      <c r="D15" t="s">
        <v>14</v>
      </c>
      <c r="E15" t="s">
        <v>37</v>
      </c>
      <c r="F15" t="s">
        <v>10</v>
      </c>
      <c r="G15" s="2">
        <v>42157</v>
      </c>
      <c r="H15" s="2">
        <v>42436</v>
      </c>
      <c r="I15" s="8">
        <v>300000000</v>
      </c>
      <c r="J15" s="8"/>
      <c r="K15" s="8">
        <v>76782835.649999991</v>
      </c>
    </row>
    <row r="16" spans="1:11" x14ac:dyDescent="0.25">
      <c r="A16" s="4" t="s">
        <v>114</v>
      </c>
      <c r="B16" s="4" t="s">
        <v>13</v>
      </c>
      <c r="C16" t="s">
        <v>2</v>
      </c>
      <c r="D16" t="s">
        <v>14</v>
      </c>
      <c r="E16" t="s">
        <v>17</v>
      </c>
      <c r="F16" t="s">
        <v>10</v>
      </c>
      <c r="G16" s="2">
        <v>42681</v>
      </c>
      <c r="H16" s="2">
        <v>42773</v>
      </c>
      <c r="I16" s="8">
        <v>280000000</v>
      </c>
      <c r="J16" s="8">
        <v>8866166</v>
      </c>
      <c r="K16" s="8">
        <v>10626148</v>
      </c>
    </row>
    <row r="17" spans="1:13" x14ac:dyDescent="0.25">
      <c r="A17" s="4" t="s">
        <v>114</v>
      </c>
      <c r="B17" s="4" t="s">
        <v>13</v>
      </c>
      <c r="C17" t="s">
        <v>2</v>
      </c>
      <c r="D17" t="s">
        <v>14</v>
      </c>
      <c r="E17" t="s">
        <v>42</v>
      </c>
      <c r="F17" t="s">
        <v>10</v>
      </c>
      <c r="G17" s="2">
        <v>42930</v>
      </c>
      <c r="H17" s="2">
        <v>43021</v>
      </c>
      <c r="I17" s="8">
        <v>200000000</v>
      </c>
      <c r="J17" s="8"/>
      <c r="K17" s="8"/>
    </row>
    <row r="18" spans="1:13" x14ac:dyDescent="0.25">
      <c r="A18" t="s">
        <v>115</v>
      </c>
      <c r="B18" s="4" t="s">
        <v>13</v>
      </c>
      <c r="C18" t="s">
        <v>2</v>
      </c>
      <c r="D18" t="s">
        <v>14</v>
      </c>
      <c r="E18" t="s">
        <v>44</v>
      </c>
      <c r="F18" t="s">
        <v>47</v>
      </c>
      <c r="G18" s="2">
        <v>43103</v>
      </c>
      <c r="H18" s="2">
        <v>43224</v>
      </c>
      <c r="I18" s="8">
        <v>200000000</v>
      </c>
      <c r="J18" s="8"/>
      <c r="K18" s="8"/>
    </row>
    <row r="19" spans="1:13" x14ac:dyDescent="0.25">
      <c r="A19" s="4" t="s">
        <v>114</v>
      </c>
      <c r="B19" s="4" t="s">
        <v>13</v>
      </c>
      <c r="C19" t="s">
        <v>2</v>
      </c>
      <c r="D19" t="s">
        <v>14</v>
      </c>
      <c r="E19" t="s">
        <v>160</v>
      </c>
      <c r="F19" t="s">
        <v>19</v>
      </c>
      <c r="G19" s="2">
        <v>42767</v>
      </c>
      <c r="H19" s="2">
        <v>42853</v>
      </c>
      <c r="I19" s="8">
        <v>1750000000</v>
      </c>
      <c r="J19" s="8">
        <v>516993706.69999999</v>
      </c>
      <c r="K19" s="8"/>
    </row>
    <row r="20" spans="1:13" x14ac:dyDescent="0.25">
      <c r="A20" s="4" t="s">
        <v>114</v>
      </c>
      <c r="B20" s="4" t="s">
        <v>13</v>
      </c>
      <c r="C20" t="s">
        <v>2</v>
      </c>
      <c r="D20" t="s">
        <v>14</v>
      </c>
      <c r="E20" t="s">
        <v>161</v>
      </c>
      <c r="F20" t="s">
        <v>19</v>
      </c>
      <c r="G20" s="2">
        <v>42373</v>
      </c>
      <c r="H20" s="2">
        <v>42494</v>
      </c>
      <c r="I20" s="8">
        <v>1400000000</v>
      </c>
      <c r="J20" s="8"/>
      <c r="K20" s="8">
        <v>719952751</v>
      </c>
      <c r="M20" s="3"/>
    </row>
    <row r="21" spans="1:13" x14ac:dyDescent="0.25">
      <c r="A21" s="4" t="s">
        <v>114</v>
      </c>
      <c r="B21" s="4" t="s">
        <v>13</v>
      </c>
      <c r="C21" t="s">
        <v>2</v>
      </c>
      <c r="D21" t="s">
        <v>14</v>
      </c>
      <c r="E21" t="s">
        <v>162</v>
      </c>
      <c r="F21" t="s">
        <v>19</v>
      </c>
      <c r="G21" s="2">
        <v>42536</v>
      </c>
      <c r="H21" s="2">
        <v>42643</v>
      </c>
      <c r="I21" s="8">
        <v>700000000</v>
      </c>
      <c r="J21" s="8"/>
      <c r="K21" s="8">
        <v>501419032.82999998</v>
      </c>
    </row>
    <row r="22" spans="1:13" x14ac:dyDescent="0.25">
      <c r="A22" s="4" t="s">
        <v>114</v>
      </c>
      <c r="B22" s="4" t="s">
        <v>13</v>
      </c>
      <c r="C22" t="s">
        <v>2</v>
      </c>
      <c r="D22" t="s">
        <v>14</v>
      </c>
      <c r="E22" t="s">
        <v>45</v>
      </c>
      <c r="F22" t="s">
        <v>19</v>
      </c>
      <c r="G22" s="2">
        <v>42985</v>
      </c>
      <c r="H22" s="2">
        <v>43091</v>
      </c>
      <c r="I22" s="8">
        <v>400000000</v>
      </c>
      <c r="J22" s="8"/>
      <c r="K22" s="8"/>
    </row>
    <row r="23" spans="1:13" x14ac:dyDescent="0.25">
      <c r="A23" s="4" t="s">
        <v>114</v>
      </c>
      <c r="B23" s="4" t="s">
        <v>13</v>
      </c>
      <c r="C23" t="s">
        <v>2</v>
      </c>
      <c r="D23" t="s">
        <v>14</v>
      </c>
      <c r="E23" t="s">
        <v>38</v>
      </c>
      <c r="F23" t="s">
        <v>19</v>
      </c>
      <c r="G23" s="2">
        <v>42373</v>
      </c>
      <c r="H23" s="2">
        <v>42494</v>
      </c>
      <c r="I23" s="8">
        <v>80000000</v>
      </c>
      <c r="J23" s="8"/>
      <c r="K23" s="8">
        <v>98469847.370000005</v>
      </c>
    </row>
    <row r="24" spans="1:13" x14ac:dyDescent="0.25">
      <c r="A24" s="4" t="s">
        <v>114</v>
      </c>
      <c r="B24" s="4" t="s">
        <v>13</v>
      </c>
      <c r="C24" t="s">
        <v>2</v>
      </c>
      <c r="D24" t="s">
        <v>14</v>
      </c>
      <c r="E24" t="s">
        <v>18</v>
      </c>
      <c r="F24" t="s">
        <v>19</v>
      </c>
      <c r="G24" s="2">
        <v>42795</v>
      </c>
      <c r="H24" s="2">
        <v>42887</v>
      </c>
      <c r="I24" s="8">
        <v>60000000</v>
      </c>
      <c r="J24" s="8">
        <v>32644120</v>
      </c>
      <c r="K24" s="8"/>
    </row>
    <row r="25" spans="1:13" x14ac:dyDescent="0.25">
      <c r="A25" s="4" t="s">
        <v>113</v>
      </c>
      <c r="B25" s="4" t="s">
        <v>13</v>
      </c>
      <c r="C25" t="s">
        <v>2</v>
      </c>
      <c r="D25" t="s">
        <v>14</v>
      </c>
      <c r="E25" t="s">
        <v>43</v>
      </c>
      <c r="F25" t="s">
        <v>19</v>
      </c>
      <c r="G25" s="2"/>
      <c r="I25" s="8"/>
      <c r="J25" s="8"/>
      <c r="K25" s="8"/>
    </row>
    <row r="26" spans="1:13" x14ac:dyDescent="0.25">
      <c r="A26" s="4" t="s">
        <v>114</v>
      </c>
      <c r="B26" s="4" t="s">
        <v>13</v>
      </c>
      <c r="C26" t="s">
        <v>2</v>
      </c>
      <c r="D26" t="s">
        <v>14</v>
      </c>
      <c r="E26" t="s">
        <v>41</v>
      </c>
      <c r="F26" t="s">
        <v>19</v>
      </c>
      <c r="G26" s="2">
        <v>42930</v>
      </c>
      <c r="H26" s="2">
        <v>43028</v>
      </c>
      <c r="I26" s="8">
        <v>300000000</v>
      </c>
      <c r="J26" s="8"/>
      <c r="K26" s="8"/>
    </row>
    <row r="27" spans="1:13" x14ac:dyDescent="0.25">
      <c r="A27" s="4" t="s">
        <v>114</v>
      </c>
      <c r="B27" s="4" t="s">
        <v>13</v>
      </c>
      <c r="C27" t="s">
        <v>2</v>
      </c>
      <c r="D27" t="s">
        <v>14</v>
      </c>
      <c r="E27" t="s">
        <v>163</v>
      </c>
      <c r="F27" t="s">
        <v>19</v>
      </c>
      <c r="G27" s="2">
        <v>42440</v>
      </c>
      <c r="H27" s="2">
        <v>42490</v>
      </c>
      <c r="I27" s="8">
        <v>40000000</v>
      </c>
      <c r="J27" s="8"/>
      <c r="K27" s="8">
        <v>6577000</v>
      </c>
    </row>
    <row r="28" spans="1:13" x14ac:dyDescent="0.25">
      <c r="A28" s="4" t="s">
        <v>114</v>
      </c>
      <c r="B28" s="4" t="s">
        <v>13</v>
      </c>
      <c r="C28" t="s">
        <v>2</v>
      </c>
      <c r="D28" t="s">
        <v>14</v>
      </c>
      <c r="E28" t="s">
        <v>164</v>
      </c>
      <c r="F28" t="s">
        <v>19</v>
      </c>
      <c r="G28" s="2">
        <v>42157</v>
      </c>
      <c r="H28" s="2">
        <v>42436</v>
      </c>
      <c r="I28" s="8">
        <v>500000000</v>
      </c>
      <c r="J28" s="8">
        <v>24487530</v>
      </c>
      <c r="K28" s="8">
        <v>453402991</v>
      </c>
      <c r="M28" s="3"/>
    </row>
    <row r="29" spans="1:13" x14ac:dyDescent="0.25">
      <c r="A29" s="4" t="s">
        <v>114</v>
      </c>
      <c r="B29" s="4" t="s">
        <v>13</v>
      </c>
      <c r="C29" t="s">
        <v>2</v>
      </c>
      <c r="D29" t="s">
        <v>14</v>
      </c>
      <c r="E29" t="s">
        <v>165</v>
      </c>
      <c r="F29" t="s">
        <v>19</v>
      </c>
      <c r="G29" s="2">
        <v>42681</v>
      </c>
      <c r="H29" s="2">
        <v>42832</v>
      </c>
      <c r="I29" s="8">
        <v>410000000</v>
      </c>
      <c r="J29" s="8">
        <v>291601399</v>
      </c>
      <c r="K29" s="8"/>
      <c r="M29" s="3"/>
    </row>
    <row r="30" spans="1:13" x14ac:dyDescent="0.25">
      <c r="A30" s="4" t="s">
        <v>114</v>
      </c>
      <c r="B30" s="4" t="s">
        <v>13</v>
      </c>
      <c r="C30" t="s">
        <v>20</v>
      </c>
      <c r="D30" t="s">
        <v>21</v>
      </c>
      <c r="E30" t="s">
        <v>22</v>
      </c>
      <c r="F30" t="s">
        <v>25</v>
      </c>
      <c r="G30" s="2">
        <v>42681</v>
      </c>
      <c r="H30" s="2">
        <v>42766</v>
      </c>
      <c r="I30" s="8">
        <v>450000000</v>
      </c>
      <c r="J30" s="8">
        <v>954024647.70000005</v>
      </c>
      <c r="K30" s="8">
        <v>182650038.80000001</v>
      </c>
    </row>
    <row r="31" spans="1:13" x14ac:dyDescent="0.25">
      <c r="A31" s="4" t="s">
        <v>114</v>
      </c>
      <c r="B31" s="4" t="s">
        <v>13</v>
      </c>
      <c r="C31" t="s">
        <v>20</v>
      </c>
      <c r="D31" t="s">
        <v>21</v>
      </c>
      <c r="E31" t="s">
        <v>23</v>
      </c>
      <c r="F31" t="s">
        <v>11</v>
      </c>
      <c r="G31" s="2">
        <v>42278</v>
      </c>
      <c r="H31" s="2">
        <v>42308</v>
      </c>
      <c r="I31" s="8"/>
      <c r="J31" s="8">
        <v>195281864</v>
      </c>
      <c r="K31" s="8">
        <v>195281864</v>
      </c>
    </row>
    <row r="32" spans="1:13" x14ac:dyDescent="0.25">
      <c r="A32" s="4" t="s">
        <v>114</v>
      </c>
      <c r="B32" s="4" t="s">
        <v>13</v>
      </c>
      <c r="C32" t="s">
        <v>20</v>
      </c>
      <c r="D32" t="s">
        <v>21</v>
      </c>
      <c r="E32" t="s">
        <v>24</v>
      </c>
      <c r="F32" t="s">
        <v>26</v>
      </c>
      <c r="G32" s="2">
        <v>42278</v>
      </c>
      <c r="H32" s="2">
        <v>42308</v>
      </c>
      <c r="I32" s="8"/>
      <c r="J32" s="8">
        <v>315259420.19999999</v>
      </c>
      <c r="K32" s="8">
        <v>315259420.21999997</v>
      </c>
    </row>
    <row r="33" spans="1:13" x14ac:dyDescent="0.25">
      <c r="A33" s="4" t="s">
        <v>114</v>
      </c>
      <c r="B33" s="4" t="s">
        <v>13</v>
      </c>
      <c r="C33" t="s">
        <v>20</v>
      </c>
      <c r="D33" t="s">
        <v>21</v>
      </c>
      <c r="E33" t="s">
        <v>166</v>
      </c>
      <c r="F33" t="s">
        <v>25</v>
      </c>
      <c r="G33" s="2">
        <v>42157</v>
      </c>
      <c r="H33" s="2">
        <v>42317</v>
      </c>
      <c r="I33" s="8">
        <v>300000000</v>
      </c>
      <c r="J33" s="8">
        <v>705982132</v>
      </c>
      <c r="K33" s="8">
        <v>564463580.94999993</v>
      </c>
    </row>
    <row r="34" spans="1:13" x14ac:dyDescent="0.25">
      <c r="A34" s="4" t="s">
        <v>114</v>
      </c>
      <c r="B34" s="4" t="s">
        <v>13</v>
      </c>
      <c r="C34" t="s">
        <v>27</v>
      </c>
      <c r="D34" t="s">
        <v>34</v>
      </c>
      <c r="E34" t="s">
        <v>39</v>
      </c>
      <c r="F34" t="s">
        <v>48</v>
      </c>
      <c r="G34" s="2">
        <v>42851</v>
      </c>
      <c r="H34" s="2">
        <v>43004</v>
      </c>
      <c r="I34" s="8">
        <v>11550000000</v>
      </c>
      <c r="J34" s="8"/>
      <c r="K34" s="8"/>
    </row>
    <row r="35" spans="1:13" x14ac:dyDescent="0.25">
      <c r="A35" s="4" t="s">
        <v>114</v>
      </c>
      <c r="B35" s="4" t="s">
        <v>13</v>
      </c>
      <c r="C35" t="s">
        <v>27</v>
      </c>
      <c r="D35" t="s">
        <v>28</v>
      </c>
      <c r="E35" t="s">
        <v>168</v>
      </c>
      <c r="F35" t="s">
        <v>30</v>
      </c>
      <c r="G35" s="2">
        <v>42690</v>
      </c>
      <c r="H35" s="2">
        <v>42782</v>
      </c>
      <c r="I35" s="8">
        <v>3450000000</v>
      </c>
      <c r="J35" s="8">
        <v>6665478220</v>
      </c>
      <c r="K35" s="8">
        <v>2195841183.4000001</v>
      </c>
    </row>
    <row r="36" spans="1:13" x14ac:dyDescent="0.25">
      <c r="A36" s="4" t="s">
        <v>114</v>
      </c>
      <c r="B36" s="4" t="s">
        <v>13</v>
      </c>
      <c r="C36" t="s">
        <v>27</v>
      </c>
      <c r="D36" t="s">
        <v>28</v>
      </c>
      <c r="E36" t="s">
        <v>167</v>
      </c>
      <c r="F36" t="s">
        <v>30</v>
      </c>
      <c r="G36" s="2">
        <v>42157</v>
      </c>
      <c r="H36" s="2">
        <v>42436</v>
      </c>
      <c r="I36" s="8">
        <v>2250000000</v>
      </c>
      <c r="J36" s="8">
        <v>15012220442</v>
      </c>
      <c r="K36" s="8">
        <v>5582036246.1700001</v>
      </c>
      <c r="M36" s="3"/>
    </row>
    <row r="37" spans="1:13" x14ac:dyDescent="0.25">
      <c r="A37" s="4" t="s">
        <v>114</v>
      </c>
      <c r="B37" s="4" t="s">
        <v>13</v>
      </c>
      <c r="C37" t="s">
        <v>27</v>
      </c>
      <c r="D37" t="s">
        <v>28</v>
      </c>
      <c r="E37" t="s">
        <v>29</v>
      </c>
      <c r="F37" t="s">
        <v>30</v>
      </c>
      <c r="G37" s="2">
        <v>42690</v>
      </c>
      <c r="H37" s="2">
        <v>42782</v>
      </c>
      <c r="I37" s="8"/>
      <c r="J37" s="8">
        <v>531354401.89999998</v>
      </c>
      <c r="K37" s="8">
        <v>160716146.53999999</v>
      </c>
    </row>
    <row r="38" spans="1:13" x14ac:dyDescent="0.25">
      <c r="A38" t="s">
        <v>113</v>
      </c>
      <c r="B38" s="4" t="s">
        <v>13</v>
      </c>
      <c r="E38" t="s">
        <v>33</v>
      </c>
      <c r="F38" t="s">
        <v>46</v>
      </c>
      <c r="G38" s="2"/>
      <c r="I38" s="8"/>
      <c r="J38" s="8"/>
      <c r="K38" s="8"/>
    </row>
    <row r="39" spans="1:13" x14ac:dyDescent="0.25">
      <c r="A39" t="s">
        <v>169</v>
      </c>
      <c r="B39" s="4" t="s">
        <v>13</v>
      </c>
      <c r="C39" t="s">
        <v>178</v>
      </c>
      <c r="D39" s="7">
        <v>43135</v>
      </c>
      <c r="E39" t="s">
        <v>179</v>
      </c>
      <c r="F39" t="s">
        <v>30</v>
      </c>
      <c r="G39" s="17">
        <v>43132</v>
      </c>
      <c r="H39" s="17">
        <v>43252</v>
      </c>
      <c r="I39" s="8">
        <v>2000000000</v>
      </c>
      <c r="J39" s="8"/>
      <c r="K39" s="8"/>
    </row>
    <row r="40" spans="1:13" x14ac:dyDescent="0.25">
      <c r="A40" t="s">
        <v>169</v>
      </c>
      <c r="B40" s="4" t="s">
        <v>13</v>
      </c>
      <c r="C40" t="s">
        <v>88</v>
      </c>
      <c r="D40" s="7">
        <v>43132</v>
      </c>
      <c r="E40" t="s">
        <v>180</v>
      </c>
      <c r="F40" t="s">
        <v>19</v>
      </c>
      <c r="G40" s="17">
        <v>43221</v>
      </c>
      <c r="H40" s="17">
        <v>43344</v>
      </c>
      <c r="I40" s="8">
        <v>300000000</v>
      </c>
      <c r="J40" s="8"/>
      <c r="K40" s="8"/>
    </row>
    <row r="41" spans="1:13" x14ac:dyDescent="0.25">
      <c r="A41" t="s">
        <v>169</v>
      </c>
      <c r="B41" s="4" t="s">
        <v>13</v>
      </c>
      <c r="C41" t="s">
        <v>88</v>
      </c>
      <c r="D41" s="7">
        <v>43132</v>
      </c>
      <c r="E41" t="s">
        <v>181</v>
      </c>
      <c r="F41" t="s">
        <v>10</v>
      </c>
      <c r="G41" s="17">
        <v>43221</v>
      </c>
      <c r="H41" s="17">
        <v>43344</v>
      </c>
      <c r="I41" s="8">
        <v>200000000</v>
      </c>
      <c r="J41" s="8"/>
      <c r="K41" s="8"/>
    </row>
    <row r="42" spans="1:13" x14ac:dyDescent="0.25">
      <c r="A42" s="4" t="s">
        <v>169</v>
      </c>
      <c r="B42" s="4" t="s">
        <v>13</v>
      </c>
      <c r="C42" s="4" t="s">
        <v>178</v>
      </c>
      <c r="D42" s="7">
        <v>43135</v>
      </c>
      <c r="E42" s="4" t="s">
        <v>182</v>
      </c>
      <c r="F42" s="4" t="s">
        <v>30</v>
      </c>
      <c r="G42" s="17">
        <v>43344</v>
      </c>
      <c r="H42" s="17">
        <v>43466</v>
      </c>
      <c r="I42" s="8">
        <v>2000000000</v>
      </c>
      <c r="J42" s="8"/>
      <c r="K42" s="8"/>
    </row>
    <row r="43" spans="1:13" x14ac:dyDescent="0.25">
      <c r="A43" s="4" t="s">
        <v>169</v>
      </c>
      <c r="B43" s="4" t="s">
        <v>13</v>
      </c>
      <c r="C43" s="4" t="s">
        <v>88</v>
      </c>
      <c r="D43" s="7">
        <v>43132</v>
      </c>
      <c r="E43" s="4" t="s">
        <v>183</v>
      </c>
      <c r="F43" s="4" t="s">
        <v>47</v>
      </c>
      <c r="G43" s="17">
        <v>43405</v>
      </c>
      <c r="H43" s="17">
        <v>43525</v>
      </c>
      <c r="I43" s="8">
        <v>200000000</v>
      </c>
      <c r="J43" s="8"/>
      <c r="K43" s="8"/>
    </row>
    <row r="44" spans="1:13" x14ac:dyDescent="0.25">
      <c r="A44" s="4" t="s">
        <v>169</v>
      </c>
      <c r="B44" s="4" t="s">
        <v>13</v>
      </c>
      <c r="C44" s="4" t="s">
        <v>88</v>
      </c>
      <c r="D44" s="7">
        <v>43101</v>
      </c>
      <c r="E44" s="4" t="s">
        <v>184</v>
      </c>
      <c r="F44" s="4" t="s">
        <v>10</v>
      </c>
      <c r="G44" s="17">
        <v>43466</v>
      </c>
      <c r="H44" s="17">
        <v>43983</v>
      </c>
      <c r="I44" s="8">
        <v>30000000</v>
      </c>
      <c r="J44" s="8"/>
      <c r="K44" s="8"/>
    </row>
    <row r="45" spans="1:13" x14ac:dyDescent="0.25">
      <c r="A45" s="4" t="s">
        <v>169</v>
      </c>
      <c r="B45" s="4" t="s">
        <v>13</v>
      </c>
      <c r="C45" s="4" t="s">
        <v>185</v>
      </c>
      <c r="D45" s="7">
        <v>43101</v>
      </c>
      <c r="E45" s="4" t="s">
        <v>186</v>
      </c>
      <c r="F45" s="4" t="s">
        <v>9</v>
      </c>
      <c r="G45" s="4"/>
      <c r="H45" s="4"/>
      <c r="I45" s="8">
        <v>1500000000</v>
      </c>
      <c r="J45" s="8"/>
      <c r="K45" s="8"/>
    </row>
    <row r="46" spans="1:13" x14ac:dyDescent="0.25">
      <c r="A46" s="4" t="s">
        <v>169</v>
      </c>
      <c r="B46" s="4" t="s">
        <v>13</v>
      </c>
      <c r="C46" s="4" t="s">
        <v>88</v>
      </c>
      <c r="D46" s="7">
        <v>43132</v>
      </c>
      <c r="E46" s="4" t="s">
        <v>187</v>
      </c>
      <c r="F46" s="4" t="s">
        <v>19</v>
      </c>
      <c r="G46" s="4"/>
      <c r="H46" s="4"/>
      <c r="I46" s="8">
        <v>250000000</v>
      </c>
      <c r="J46" s="8"/>
      <c r="K46" s="8"/>
    </row>
    <row r="47" spans="1:13" x14ac:dyDescent="0.25">
      <c r="A47" s="4" t="s">
        <v>169</v>
      </c>
      <c r="B47" s="4" t="s">
        <v>13</v>
      </c>
      <c r="C47" s="4" t="s">
        <v>88</v>
      </c>
      <c r="D47" s="7">
        <v>43132</v>
      </c>
      <c r="E47" s="4" t="s">
        <v>188</v>
      </c>
      <c r="F47" s="4" t="s">
        <v>47</v>
      </c>
      <c r="G47" s="4"/>
      <c r="H47" s="4"/>
      <c r="I47" s="8">
        <v>338000000</v>
      </c>
      <c r="J47" s="8"/>
      <c r="K47" s="8"/>
    </row>
    <row r="48" spans="1:13" x14ac:dyDescent="0.25">
      <c r="A48" s="4" t="s">
        <v>169</v>
      </c>
      <c r="B48" s="4" t="s">
        <v>13</v>
      </c>
      <c r="C48" s="4" t="s">
        <v>98</v>
      </c>
      <c r="D48" s="7">
        <v>43102</v>
      </c>
      <c r="E48" s="4" t="s">
        <v>189</v>
      </c>
      <c r="F48" s="4"/>
      <c r="G48" s="4"/>
      <c r="H48" s="4"/>
      <c r="I48" s="8">
        <v>312000000</v>
      </c>
      <c r="J48" s="8"/>
      <c r="K48" s="8"/>
    </row>
    <row r="49" spans="1:11" x14ac:dyDescent="0.25">
      <c r="A49" s="4" t="s">
        <v>169</v>
      </c>
      <c r="B49" s="4" t="s">
        <v>13</v>
      </c>
      <c r="C49" s="4" t="s">
        <v>88</v>
      </c>
      <c r="D49" s="7">
        <v>43101</v>
      </c>
      <c r="E49" s="4" t="s">
        <v>190</v>
      </c>
      <c r="F49" s="4" t="s">
        <v>9</v>
      </c>
      <c r="G49" s="17">
        <v>43252</v>
      </c>
      <c r="H49" s="17">
        <v>43374</v>
      </c>
      <c r="I49" s="8">
        <v>1000000000</v>
      </c>
      <c r="J49" s="8"/>
      <c r="K49" s="8"/>
    </row>
    <row r="50" spans="1:11" x14ac:dyDescent="0.25">
      <c r="A50" s="4" t="s">
        <v>169</v>
      </c>
      <c r="B50" s="4" t="s">
        <v>13</v>
      </c>
      <c r="C50" s="4" t="s">
        <v>185</v>
      </c>
      <c r="D50" s="7">
        <v>43101</v>
      </c>
      <c r="E50" s="4" t="s">
        <v>191</v>
      </c>
      <c r="F50" s="4" t="s">
        <v>9</v>
      </c>
      <c r="G50" s="17">
        <v>43252</v>
      </c>
      <c r="H50" s="17">
        <v>43344</v>
      </c>
      <c r="I50" s="8">
        <v>500000000</v>
      </c>
      <c r="J50" s="8"/>
      <c r="K50" s="8"/>
    </row>
    <row r="51" spans="1:11" x14ac:dyDescent="0.25">
      <c r="A51" s="4" t="s">
        <v>169</v>
      </c>
      <c r="B51" s="4" t="s">
        <v>13</v>
      </c>
      <c r="C51" s="4" t="s">
        <v>185</v>
      </c>
      <c r="D51" s="7">
        <v>43101</v>
      </c>
      <c r="E51" s="4" t="s">
        <v>192</v>
      </c>
      <c r="F51" s="4" t="s">
        <v>177</v>
      </c>
      <c r="G51" s="17">
        <v>43252</v>
      </c>
      <c r="H51" s="17">
        <v>43344</v>
      </c>
      <c r="I51" s="8">
        <v>500000000</v>
      </c>
      <c r="J51" s="8"/>
      <c r="K51" s="8"/>
    </row>
    <row r="52" spans="1:11" x14ac:dyDescent="0.25">
      <c r="A52" s="4" t="s">
        <v>169</v>
      </c>
      <c r="B52" s="4" t="s">
        <v>13</v>
      </c>
      <c r="C52" s="4" t="s">
        <v>178</v>
      </c>
      <c r="D52" s="7">
        <v>43104</v>
      </c>
      <c r="E52" s="4" t="s">
        <v>193</v>
      </c>
      <c r="F52" s="4" t="s">
        <v>48</v>
      </c>
      <c r="G52" s="4"/>
      <c r="H52" s="4"/>
      <c r="I52" s="8">
        <v>2450000000</v>
      </c>
      <c r="J52" s="8"/>
      <c r="K52" s="8"/>
    </row>
    <row r="53" spans="1:11" x14ac:dyDescent="0.25">
      <c r="A53" s="21" t="s">
        <v>227</v>
      </c>
      <c r="G53" s="5"/>
      <c r="H53" s="5"/>
      <c r="I53" s="8">
        <f>SUBTOTAL(109,Tabulka2[Alokace ((příspěvek EU (v mld. Kč))])</f>
        <v>66174000000</v>
      </c>
      <c r="J53" s="8">
        <f>SUBTOTAL(109,Tabulka2[Projekty před vydáním právního aktu o poskytnutí podpory 
(v mld. Kč)])</f>
        <v>33491420253.400002</v>
      </c>
      <c r="K53" s="8">
        <f>SUBTOTAL(109,Tabulka2[Projekty s vydaným právním aktem o poskytnutí podpory 
(v mld. Kč)])</f>
        <v>41177896282.719994</v>
      </c>
    </row>
  </sheetData>
  <pageMargins left="0.7" right="0.7" top="0.78740157499999996" bottom="0.78740157499999996" header="0.3" footer="0.3"/>
  <pageSetup paperSize="9" scale="57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zoomScale="80" zoomScaleNormal="120" zoomScalePageLayoutView="80" workbookViewId="0">
      <selection activeCell="E11" sqref="E11"/>
    </sheetView>
  </sheetViews>
  <sheetFormatPr defaultColWidth="15.140625" defaultRowHeight="15" x14ac:dyDescent="0.25"/>
  <cols>
    <col min="1" max="1" width="15.140625" style="1"/>
    <col min="2" max="2" width="15.140625" style="4"/>
    <col min="3" max="4" width="15.140625" style="1"/>
    <col min="5" max="5" width="81" style="1" customWidth="1"/>
    <col min="6" max="8" width="15.140625" style="1"/>
    <col min="9" max="9" width="29.28515625" style="1" customWidth="1"/>
    <col min="10" max="16384" width="15.140625" style="1"/>
  </cols>
  <sheetData>
    <row r="1" spans="1:9" s="6" customFormat="1" ht="45.75" customHeight="1" x14ac:dyDescent="0.25">
      <c r="A1" s="6" t="s">
        <v>112</v>
      </c>
      <c r="B1" s="6" t="s">
        <v>12</v>
      </c>
      <c r="C1" s="6" t="s">
        <v>31</v>
      </c>
      <c r="D1" s="6" t="s">
        <v>32</v>
      </c>
      <c r="E1" s="6" t="s">
        <v>1</v>
      </c>
      <c r="F1" s="6" t="s">
        <v>0</v>
      </c>
      <c r="G1" s="6" t="s">
        <v>49</v>
      </c>
      <c r="H1" s="6" t="s">
        <v>50</v>
      </c>
      <c r="I1" s="6" t="s">
        <v>230</v>
      </c>
    </row>
    <row r="2" spans="1:9" customFormat="1" x14ac:dyDescent="0.25">
      <c r="A2" t="s">
        <v>115</v>
      </c>
      <c r="B2" s="4" t="s">
        <v>13</v>
      </c>
      <c r="C2" t="s">
        <v>2</v>
      </c>
      <c r="D2" t="s">
        <v>68</v>
      </c>
      <c r="E2" t="s">
        <v>51</v>
      </c>
      <c r="F2" t="s">
        <v>52</v>
      </c>
      <c r="G2" s="5">
        <v>42948</v>
      </c>
      <c r="H2" s="5">
        <v>43312</v>
      </c>
      <c r="I2" s="8">
        <v>125308200</v>
      </c>
    </row>
    <row r="3" spans="1:9" customFormat="1" x14ac:dyDescent="0.25">
      <c r="A3" s="4" t="s">
        <v>115</v>
      </c>
      <c r="B3" s="4" t="s">
        <v>13</v>
      </c>
      <c r="C3" t="s">
        <v>2</v>
      </c>
      <c r="D3" t="s">
        <v>68</v>
      </c>
      <c r="E3" t="s">
        <v>53</v>
      </c>
      <c r="F3" t="s">
        <v>9</v>
      </c>
      <c r="G3" s="5">
        <v>43115</v>
      </c>
      <c r="H3" s="5">
        <v>43465</v>
      </c>
      <c r="I3" s="8">
        <v>16000000</v>
      </c>
    </row>
    <row r="4" spans="1:9" customFormat="1" x14ac:dyDescent="0.25">
      <c r="A4" s="4" t="s">
        <v>115</v>
      </c>
      <c r="B4" s="4" t="s">
        <v>13</v>
      </c>
      <c r="C4" t="s">
        <v>2</v>
      </c>
      <c r="D4" t="s">
        <v>68</v>
      </c>
      <c r="E4" t="s">
        <v>54</v>
      </c>
      <c r="F4" t="s">
        <v>10</v>
      </c>
      <c r="G4" s="5">
        <v>43115</v>
      </c>
      <c r="H4" s="5">
        <v>43465</v>
      </c>
      <c r="I4" s="8">
        <v>64000000</v>
      </c>
    </row>
    <row r="5" spans="1:9" customFormat="1" x14ac:dyDescent="0.25">
      <c r="A5" s="4" t="s">
        <v>115</v>
      </c>
      <c r="B5" s="4" t="s">
        <v>13</v>
      </c>
      <c r="C5" t="s">
        <v>2</v>
      </c>
      <c r="D5" t="s">
        <v>68</v>
      </c>
      <c r="E5" t="s">
        <v>55</v>
      </c>
      <c r="F5" t="s">
        <v>9</v>
      </c>
      <c r="G5" s="5">
        <v>42948</v>
      </c>
      <c r="H5" s="5">
        <v>43312</v>
      </c>
      <c r="I5" s="8">
        <v>50503500</v>
      </c>
    </row>
    <row r="6" spans="1:9" customFormat="1" x14ac:dyDescent="0.25">
      <c r="A6" s="4" t="s">
        <v>115</v>
      </c>
      <c r="B6" s="4" t="s">
        <v>13</v>
      </c>
      <c r="C6" t="s">
        <v>2</v>
      </c>
      <c r="D6" t="s">
        <v>68</v>
      </c>
      <c r="E6" t="s">
        <v>56</v>
      </c>
      <c r="F6" t="s">
        <v>9</v>
      </c>
      <c r="G6" s="5">
        <v>42993</v>
      </c>
      <c r="H6" s="5">
        <v>43327</v>
      </c>
      <c r="I6" s="8">
        <v>240000000</v>
      </c>
    </row>
    <row r="7" spans="1:9" customFormat="1" x14ac:dyDescent="0.25">
      <c r="A7" s="4" t="s">
        <v>115</v>
      </c>
      <c r="B7" s="4" t="s">
        <v>13</v>
      </c>
      <c r="C7" t="s">
        <v>2</v>
      </c>
      <c r="D7" t="s">
        <v>68</v>
      </c>
      <c r="E7" t="s">
        <v>57</v>
      </c>
      <c r="F7" t="s">
        <v>11</v>
      </c>
      <c r="G7" s="5">
        <v>43084</v>
      </c>
      <c r="H7" s="5">
        <v>43449</v>
      </c>
      <c r="I7" s="8">
        <v>30000000</v>
      </c>
    </row>
    <row r="8" spans="1:9" customFormat="1" x14ac:dyDescent="0.25">
      <c r="A8" s="4" t="s">
        <v>115</v>
      </c>
      <c r="B8" s="4" t="s">
        <v>13</v>
      </c>
      <c r="C8" t="s">
        <v>2</v>
      </c>
      <c r="D8" t="s">
        <v>68</v>
      </c>
      <c r="E8" t="s">
        <v>58</v>
      </c>
      <c r="F8" t="s">
        <v>9</v>
      </c>
      <c r="G8" s="5">
        <v>42947</v>
      </c>
      <c r="H8" s="5">
        <v>43312</v>
      </c>
      <c r="I8" s="8">
        <v>45802340</v>
      </c>
    </row>
    <row r="9" spans="1:9" customFormat="1" x14ac:dyDescent="0.25">
      <c r="A9" s="4" t="s">
        <v>115</v>
      </c>
      <c r="B9" s="4" t="s">
        <v>13</v>
      </c>
      <c r="C9" t="s">
        <v>2</v>
      </c>
      <c r="D9" t="s">
        <v>69</v>
      </c>
      <c r="E9" t="s">
        <v>59</v>
      </c>
      <c r="F9" t="s">
        <v>19</v>
      </c>
      <c r="G9" s="5">
        <v>42948</v>
      </c>
      <c r="H9" s="5">
        <v>43312</v>
      </c>
      <c r="I9" s="8">
        <v>52833330</v>
      </c>
    </row>
    <row r="10" spans="1:9" customFormat="1" x14ac:dyDescent="0.25">
      <c r="A10" s="4" t="s">
        <v>115</v>
      </c>
      <c r="B10" s="4" t="s">
        <v>13</v>
      </c>
      <c r="C10" t="s">
        <v>2</v>
      </c>
      <c r="D10" t="s">
        <v>69</v>
      </c>
      <c r="E10" t="s">
        <v>60</v>
      </c>
      <c r="F10" t="s">
        <v>19</v>
      </c>
      <c r="G10" s="5">
        <v>42948</v>
      </c>
      <c r="H10" s="5">
        <v>43312</v>
      </c>
      <c r="I10" s="8">
        <v>52833330</v>
      </c>
    </row>
    <row r="11" spans="1:9" customFormat="1" x14ac:dyDescent="0.25">
      <c r="A11" s="4" t="s">
        <v>115</v>
      </c>
      <c r="B11" s="4" t="s">
        <v>13</v>
      </c>
      <c r="C11" t="s">
        <v>2</v>
      </c>
      <c r="D11" t="s">
        <v>69</v>
      </c>
      <c r="E11" t="s">
        <v>61</v>
      </c>
      <c r="F11" t="s">
        <v>19</v>
      </c>
      <c r="G11" s="5">
        <v>42948</v>
      </c>
      <c r="H11" s="5">
        <v>43312</v>
      </c>
      <c r="I11" s="8">
        <v>52833330</v>
      </c>
    </row>
    <row r="12" spans="1:9" customFormat="1" x14ac:dyDescent="0.25">
      <c r="A12" s="4" t="s">
        <v>115</v>
      </c>
      <c r="B12" s="4" t="s">
        <v>13</v>
      </c>
      <c r="C12" t="s">
        <v>2</v>
      </c>
      <c r="D12" t="s">
        <v>69</v>
      </c>
      <c r="E12" t="s">
        <v>62</v>
      </c>
      <c r="F12" t="s">
        <v>19</v>
      </c>
      <c r="G12" s="5">
        <v>43005</v>
      </c>
      <c r="H12" s="5">
        <v>43369</v>
      </c>
      <c r="I12" s="8">
        <v>262000000</v>
      </c>
    </row>
    <row r="13" spans="1:9" customFormat="1" x14ac:dyDescent="0.25">
      <c r="A13" s="4" t="s">
        <v>115</v>
      </c>
      <c r="B13" s="4" t="s">
        <v>13</v>
      </c>
      <c r="C13" t="s">
        <v>2</v>
      </c>
      <c r="D13" t="s">
        <v>70</v>
      </c>
      <c r="E13" t="s">
        <v>63</v>
      </c>
      <c r="F13" t="s">
        <v>19</v>
      </c>
      <c r="G13" s="5">
        <v>43073</v>
      </c>
      <c r="H13" s="5">
        <v>43434</v>
      </c>
      <c r="I13" s="8">
        <v>10000000</v>
      </c>
    </row>
    <row r="14" spans="1:9" customFormat="1" x14ac:dyDescent="0.25">
      <c r="A14" s="4" t="s">
        <v>115</v>
      </c>
      <c r="B14" s="4" t="s">
        <v>13</v>
      </c>
      <c r="C14" t="s">
        <v>2</v>
      </c>
      <c r="D14" t="s">
        <v>70</v>
      </c>
      <c r="E14" t="s">
        <v>64</v>
      </c>
      <c r="F14" t="s">
        <v>19</v>
      </c>
      <c r="G14" s="5">
        <v>43073</v>
      </c>
      <c r="H14" s="5">
        <v>43434</v>
      </c>
      <c r="I14" s="8">
        <v>30000000</v>
      </c>
    </row>
    <row r="15" spans="1:9" customFormat="1" x14ac:dyDescent="0.25">
      <c r="A15" s="4" t="s">
        <v>115</v>
      </c>
      <c r="B15" s="4" t="s">
        <v>13</v>
      </c>
      <c r="C15" t="s">
        <v>2</v>
      </c>
      <c r="D15" t="s">
        <v>70</v>
      </c>
      <c r="E15" t="s">
        <v>65</v>
      </c>
      <c r="F15" t="s">
        <v>19</v>
      </c>
      <c r="G15" s="5">
        <v>43073</v>
      </c>
      <c r="H15" s="5">
        <v>43434</v>
      </c>
      <c r="I15" s="8">
        <v>25000000</v>
      </c>
    </row>
    <row r="16" spans="1:9" customFormat="1" x14ac:dyDescent="0.25">
      <c r="A16" s="4" t="s">
        <v>115</v>
      </c>
      <c r="B16" s="4" t="s">
        <v>13</v>
      </c>
      <c r="C16" t="s">
        <v>2</v>
      </c>
      <c r="D16" t="s">
        <v>70</v>
      </c>
      <c r="E16" t="s">
        <v>66</v>
      </c>
      <c r="F16" t="s">
        <v>19</v>
      </c>
      <c r="G16" s="5">
        <v>43073</v>
      </c>
      <c r="H16" s="5">
        <v>43434</v>
      </c>
      <c r="I16" s="8">
        <v>15000000</v>
      </c>
    </row>
    <row r="17" spans="1:9" customFormat="1" x14ac:dyDescent="0.25">
      <c r="A17" s="4" t="s">
        <v>115</v>
      </c>
      <c r="B17" s="4" t="s">
        <v>13</v>
      </c>
      <c r="C17" t="s">
        <v>2</v>
      </c>
      <c r="D17" t="s">
        <v>68</v>
      </c>
      <c r="E17" t="s">
        <v>67</v>
      </c>
      <c r="F17" t="s">
        <v>9</v>
      </c>
      <c r="G17" s="5">
        <v>42993</v>
      </c>
      <c r="H17" s="5">
        <v>43358</v>
      </c>
      <c r="I17" s="8">
        <v>150000000</v>
      </c>
    </row>
    <row r="18" spans="1:9" x14ac:dyDescent="0.25">
      <c r="A18" s="1" t="s">
        <v>169</v>
      </c>
      <c r="B18" s="4" t="s">
        <v>13</v>
      </c>
      <c r="C18" s="1" t="s">
        <v>88</v>
      </c>
      <c r="D18" s="7">
        <v>43101</v>
      </c>
      <c r="E18" s="1" t="s">
        <v>170</v>
      </c>
      <c r="F18" s="1" t="s">
        <v>9</v>
      </c>
      <c r="G18" s="5">
        <v>43191</v>
      </c>
      <c r="H18" s="5">
        <v>43497</v>
      </c>
      <c r="I18" s="8">
        <v>30000000</v>
      </c>
    </row>
    <row r="19" spans="1:9" x14ac:dyDescent="0.25">
      <c r="A19" s="1" t="s">
        <v>169</v>
      </c>
      <c r="B19" s="4" t="s">
        <v>13</v>
      </c>
      <c r="C19" s="1" t="s">
        <v>88</v>
      </c>
      <c r="D19" s="7">
        <v>43101</v>
      </c>
      <c r="E19" s="1" t="s">
        <v>171</v>
      </c>
      <c r="F19" s="1" t="s">
        <v>9</v>
      </c>
      <c r="G19" s="5">
        <v>43160</v>
      </c>
      <c r="H19" s="5">
        <v>43497</v>
      </c>
      <c r="I19" s="8">
        <v>40000000</v>
      </c>
    </row>
    <row r="20" spans="1:9" x14ac:dyDescent="0.25">
      <c r="A20" s="1" t="s">
        <v>169</v>
      </c>
      <c r="B20" s="4" t="s">
        <v>13</v>
      </c>
      <c r="C20" s="1" t="s">
        <v>88</v>
      </c>
      <c r="D20" s="7">
        <v>43132</v>
      </c>
      <c r="E20" s="1" t="s">
        <v>172</v>
      </c>
      <c r="F20" s="1" t="s">
        <v>19</v>
      </c>
      <c r="G20" s="5">
        <v>43160</v>
      </c>
      <c r="H20" s="5">
        <v>43497</v>
      </c>
      <c r="I20" s="8">
        <v>400000000</v>
      </c>
    </row>
    <row r="21" spans="1:9" x14ac:dyDescent="0.25">
      <c r="A21" s="1" t="s">
        <v>169</v>
      </c>
      <c r="B21" s="4" t="s">
        <v>13</v>
      </c>
      <c r="C21" s="1" t="s">
        <v>88</v>
      </c>
      <c r="D21" s="7">
        <v>43132</v>
      </c>
      <c r="E21" s="1" t="s">
        <v>173</v>
      </c>
      <c r="F21" s="1" t="s">
        <v>19</v>
      </c>
      <c r="G21" s="5">
        <v>43160</v>
      </c>
      <c r="H21" s="5">
        <v>43497</v>
      </c>
      <c r="I21" s="8">
        <v>150028000</v>
      </c>
    </row>
    <row r="22" spans="1:9" x14ac:dyDescent="0.25">
      <c r="A22" s="1" t="s">
        <v>169</v>
      </c>
      <c r="B22" s="4" t="s">
        <v>13</v>
      </c>
      <c r="C22" s="1" t="s">
        <v>88</v>
      </c>
      <c r="D22" s="7">
        <v>43132</v>
      </c>
      <c r="E22" s="1" t="s">
        <v>174</v>
      </c>
      <c r="F22" s="1" t="s">
        <v>19</v>
      </c>
      <c r="G22" s="5">
        <v>43160</v>
      </c>
      <c r="H22" s="5">
        <v>43497</v>
      </c>
      <c r="I22" s="8">
        <v>20000000</v>
      </c>
    </row>
    <row r="23" spans="1:9" x14ac:dyDescent="0.25">
      <c r="A23" s="1" t="s">
        <v>169</v>
      </c>
      <c r="B23" s="4" t="s">
        <v>13</v>
      </c>
      <c r="C23" s="1" t="s">
        <v>88</v>
      </c>
      <c r="D23" s="7">
        <v>43132</v>
      </c>
      <c r="E23" s="1" t="s">
        <v>175</v>
      </c>
      <c r="F23" s="1" t="s">
        <v>19</v>
      </c>
      <c r="G23" s="5">
        <v>43160</v>
      </c>
      <c r="H23" s="5">
        <v>43497</v>
      </c>
      <c r="I23" s="8">
        <v>250000000</v>
      </c>
    </row>
    <row r="24" spans="1:9" x14ac:dyDescent="0.25">
      <c r="A24" s="1" t="s">
        <v>169</v>
      </c>
      <c r="B24" s="4" t="s">
        <v>13</v>
      </c>
      <c r="C24" s="1" t="s">
        <v>88</v>
      </c>
      <c r="D24" s="7">
        <v>43101</v>
      </c>
      <c r="E24" s="1" t="s">
        <v>176</v>
      </c>
      <c r="F24" s="1" t="s">
        <v>177</v>
      </c>
      <c r="G24" s="5">
        <v>43282</v>
      </c>
      <c r="H24" s="5">
        <v>43617</v>
      </c>
      <c r="I24" s="8">
        <v>106800000</v>
      </c>
    </row>
    <row r="25" spans="1:9" x14ac:dyDescent="0.25">
      <c r="A25" s="21" t="s">
        <v>227</v>
      </c>
      <c r="G25" s="5"/>
      <c r="H25" s="5"/>
      <c r="I25" s="22">
        <f>SUBTOTAL(109,I2:I24)</f>
        <v>2218942030</v>
      </c>
    </row>
  </sheetData>
  <pageMargins left="0.7" right="0.7" top="0.78740157499999996" bottom="0.78740157499999996" header="0.3" footer="0.3"/>
  <pageSetup paperSize="9" scale="56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topLeftCell="C19" zoomScale="70" zoomScaleNormal="100" zoomScalePageLayoutView="70" workbookViewId="0">
      <selection activeCell="K32" sqref="K32"/>
    </sheetView>
  </sheetViews>
  <sheetFormatPr defaultColWidth="13.85546875" defaultRowHeight="15" x14ac:dyDescent="0.25"/>
  <cols>
    <col min="1" max="1" width="13.85546875" style="4"/>
    <col min="2" max="3" width="13.85546875" style="1" customWidth="1"/>
    <col min="4" max="4" width="21" style="1" customWidth="1"/>
    <col min="5" max="5" width="123" style="1" customWidth="1"/>
    <col min="6" max="6" width="43" style="1" customWidth="1"/>
    <col min="7" max="8" width="13.85546875" style="1" customWidth="1"/>
    <col min="9" max="9" width="34.140625" style="4" customWidth="1"/>
    <col min="10" max="10" width="22" style="1" customWidth="1"/>
    <col min="11" max="11" width="29.140625" style="1" customWidth="1"/>
    <col min="12" max="16384" width="13.85546875" style="1"/>
  </cols>
  <sheetData>
    <row r="1" spans="1:11" s="6" customFormat="1" ht="87.75" customHeight="1" x14ac:dyDescent="0.25">
      <c r="A1" s="6" t="s">
        <v>112</v>
      </c>
      <c r="B1" s="6" t="s">
        <v>12</v>
      </c>
      <c r="C1" s="6" t="s">
        <v>31</v>
      </c>
      <c r="D1" s="6" t="s">
        <v>32</v>
      </c>
      <c r="E1" s="6" t="s">
        <v>1</v>
      </c>
      <c r="F1" s="6" t="s">
        <v>0</v>
      </c>
      <c r="G1" s="6" t="s">
        <v>49</v>
      </c>
      <c r="H1" s="6" t="s">
        <v>50</v>
      </c>
      <c r="I1" s="6" t="s">
        <v>224</v>
      </c>
      <c r="J1" s="6" t="s">
        <v>225</v>
      </c>
      <c r="K1" s="6" t="s">
        <v>226</v>
      </c>
    </row>
    <row r="2" spans="1:11" x14ac:dyDescent="0.25">
      <c r="A2" s="4" t="s">
        <v>115</v>
      </c>
      <c r="B2" s="1" t="s">
        <v>87</v>
      </c>
      <c r="C2" s="1" t="s">
        <v>109</v>
      </c>
      <c r="D2" s="1" t="s">
        <v>99</v>
      </c>
      <c r="E2" s="1" t="s">
        <v>71</v>
      </c>
      <c r="F2" s="1" t="s">
        <v>72</v>
      </c>
      <c r="G2" s="5">
        <v>42898</v>
      </c>
      <c r="H2" s="5">
        <v>43159</v>
      </c>
      <c r="I2" s="8">
        <v>1750000000</v>
      </c>
      <c r="J2" s="8"/>
      <c r="K2" s="8"/>
    </row>
    <row r="3" spans="1:11" x14ac:dyDescent="0.25">
      <c r="A3" s="4" t="s">
        <v>113</v>
      </c>
      <c r="B3" s="4" t="s">
        <v>87</v>
      </c>
      <c r="C3" s="1" t="s">
        <v>109</v>
      </c>
      <c r="D3" s="1" t="s">
        <v>99</v>
      </c>
      <c r="E3" s="1" t="s">
        <v>73</v>
      </c>
      <c r="F3" s="1" t="s">
        <v>74</v>
      </c>
      <c r="G3" s="5">
        <v>42836</v>
      </c>
      <c r="H3" s="5">
        <v>42992</v>
      </c>
      <c r="I3" s="8">
        <v>250000000</v>
      </c>
      <c r="J3" s="8"/>
      <c r="K3" s="8"/>
    </row>
    <row r="4" spans="1:11" x14ac:dyDescent="0.25">
      <c r="A4" s="4" t="s">
        <v>114</v>
      </c>
      <c r="B4" s="4" t="s">
        <v>87</v>
      </c>
      <c r="C4" s="4" t="s">
        <v>109</v>
      </c>
      <c r="D4" s="1" t="s">
        <v>111</v>
      </c>
      <c r="E4" s="1" t="s">
        <v>75</v>
      </c>
      <c r="F4" s="1" t="s">
        <v>72</v>
      </c>
      <c r="G4" s="5">
        <v>42389</v>
      </c>
      <c r="H4" s="5">
        <v>42432</v>
      </c>
      <c r="I4" s="8">
        <v>700000000</v>
      </c>
      <c r="J4" s="8"/>
      <c r="K4" s="8"/>
    </row>
    <row r="5" spans="1:11" x14ac:dyDescent="0.25">
      <c r="A5" s="4" t="s">
        <v>115</v>
      </c>
      <c r="B5" s="4" t="s">
        <v>87</v>
      </c>
      <c r="C5" s="1" t="s">
        <v>107</v>
      </c>
      <c r="D5" s="4" t="s">
        <v>89</v>
      </c>
      <c r="E5" s="1" t="s">
        <v>76</v>
      </c>
      <c r="F5" s="1" t="s">
        <v>72</v>
      </c>
      <c r="G5" s="5">
        <v>43054</v>
      </c>
      <c r="H5" s="5">
        <v>43404</v>
      </c>
      <c r="I5" s="8">
        <v>3000000000</v>
      </c>
      <c r="J5" s="8"/>
      <c r="K5" s="8"/>
    </row>
    <row r="6" spans="1:11" x14ac:dyDescent="0.25">
      <c r="A6" s="4" t="s">
        <v>113</v>
      </c>
      <c r="B6" s="4" t="s">
        <v>87</v>
      </c>
      <c r="E6" s="1" t="s">
        <v>77</v>
      </c>
      <c r="F6" s="1" t="s">
        <v>72</v>
      </c>
      <c r="I6" s="8"/>
      <c r="J6" s="8"/>
      <c r="K6" s="8"/>
    </row>
    <row r="7" spans="1:11" x14ac:dyDescent="0.25">
      <c r="A7" s="4" t="s">
        <v>113</v>
      </c>
      <c r="B7" s="4" t="s">
        <v>87</v>
      </c>
      <c r="E7" s="1" t="s">
        <v>78</v>
      </c>
      <c r="F7" s="1" t="s">
        <v>72</v>
      </c>
      <c r="I7" s="8"/>
      <c r="J7" s="8"/>
      <c r="K7" s="8"/>
    </row>
    <row r="8" spans="1:11" x14ac:dyDescent="0.25">
      <c r="A8" s="4" t="s">
        <v>114</v>
      </c>
      <c r="B8" s="4" t="s">
        <v>87</v>
      </c>
      <c r="C8" s="4" t="s">
        <v>98</v>
      </c>
      <c r="D8" s="4" t="s">
        <v>99</v>
      </c>
      <c r="E8" s="1" t="s">
        <v>79</v>
      </c>
      <c r="F8" s="1" t="s">
        <v>80</v>
      </c>
      <c r="G8" s="5">
        <v>42920</v>
      </c>
      <c r="H8" s="5">
        <v>43100</v>
      </c>
      <c r="I8" s="8">
        <v>500000000</v>
      </c>
      <c r="J8" s="8"/>
      <c r="K8" s="8"/>
    </row>
    <row r="9" spans="1:11" x14ac:dyDescent="0.25">
      <c r="A9" s="4" t="s">
        <v>114</v>
      </c>
      <c r="B9" s="4" t="s">
        <v>87</v>
      </c>
      <c r="C9" s="4" t="s">
        <v>98</v>
      </c>
      <c r="D9" s="4" t="s">
        <v>99</v>
      </c>
      <c r="E9" s="1" t="s">
        <v>81</v>
      </c>
      <c r="F9" s="1" t="s">
        <v>80</v>
      </c>
      <c r="G9" s="5">
        <v>42916</v>
      </c>
      <c r="H9" s="5">
        <v>43100</v>
      </c>
      <c r="I9" s="8">
        <v>1500000000</v>
      </c>
      <c r="J9" s="8"/>
      <c r="K9" s="8"/>
    </row>
    <row r="10" spans="1:11" x14ac:dyDescent="0.25">
      <c r="A10" s="4" t="s">
        <v>115</v>
      </c>
      <c r="B10" s="4" t="s">
        <v>87</v>
      </c>
      <c r="C10" s="4" t="s">
        <v>88</v>
      </c>
      <c r="D10" s="4" t="s">
        <v>108</v>
      </c>
      <c r="E10" s="1" t="s">
        <v>82</v>
      </c>
      <c r="F10" s="1" t="s">
        <v>83</v>
      </c>
      <c r="G10" s="5">
        <v>43061</v>
      </c>
      <c r="H10" s="5">
        <v>43419</v>
      </c>
      <c r="I10" s="8">
        <v>900000000</v>
      </c>
      <c r="J10" s="8"/>
      <c r="K10" s="8"/>
    </row>
    <row r="11" spans="1:11" x14ac:dyDescent="0.25">
      <c r="A11" s="4" t="s">
        <v>114</v>
      </c>
      <c r="B11" s="4" t="s">
        <v>87</v>
      </c>
      <c r="C11" s="4" t="s">
        <v>88</v>
      </c>
      <c r="D11" s="4" t="s">
        <v>110</v>
      </c>
      <c r="E11" s="1" t="s">
        <v>84</v>
      </c>
      <c r="F11" s="1" t="s">
        <v>85</v>
      </c>
      <c r="G11" s="5">
        <v>42768</v>
      </c>
      <c r="H11" s="5">
        <v>42906</v>
      </c>
      <c r="I11" s="8">
        <v>700000000</v>
      </c>
      <c r="J11" s="8"/>
      <c r="K11" s="8"/>
    </row>
    <row r="12" spans="1:11" x14ac:dyDescent="0.25">
      <c r="A12" s="4" t="s">
        <v>114</v>
      </c>
      <c r="B12" s="4" t="s">
        <v>87</v>
      </c>
      <c r="C12" s="4" t="s">
        <v>88</v>
      </c>
      <c r="D12" s="4" t="s">
        <v>110</v>
      </c>
      <c r="E12" s="1" t="s">
        <v>86</v>
      </c>
      <c r="F12" s="1" t="s">
        <v>85</v>
      </c>
      <c r="G12" s="5">
        <v>42927</v>
      </c>
      <c r="H12" s="5">
        <v>43054</v>
      </c>
      <c r="I12" s="8">
        <v>1100000000</v>
      </c>
      <c r="J12" s="8"/>
      <c r="K12" s="8"/>
    </row>
    <row r="13" spans="1:11" x14ac:dyDescent="0.25">
      <c r="A13" s="4" t="s">
        <v>114</v>
      </c>
      <c r="B13" s="4" t="s">
        <v>87</v>
      </c>
      <c r="C13" s="1" t="s">
        <v>88</v>
      </c>
      <c r="D13" s="1" t="s">
        <v>89</v>
      </c>
      <c r="E13" s="1" t="s">
        <v>90</v>
      </c>
      <c r="F13" s="1" t="s">
        <v>83</v>
      </c>
      <c r="G13" s="5">
        <v>42200</v>
      </c>
      <c r="H13" s="5">
        <v>42422</v>
      </c>
      <c r="I13" s="8">
        <v>2500000000</v>
      </c>
      <c r="J13" s="8"/>
      <c r="K13" s="8">
        <v>5007755687</v>
      </c>
    </row>
    <row r="14" spans="1:11" x14ac:dyDescent="0.25">
      <c r="A14" s="4" t="s">
        <v>114</v>
      </c>
      <c r="B14" s="4" t="s">
        <v>87</v>
      </c>
      <c r="C14" s="1" t="s">
        <v>88</v>
      </c>
      <c r="D14" s="1" t="s">
        <v>89</v>
      </c>
      <c r="E14" s="1" t="s">
        <v>91</v>
      </c>
      <c r="F14" s="1" t="s">
        <v>83</v>
      </c>
      <c r="G14" s="5">
        <v>42334</v>
      </c>
      <c r="H14" s="5">
        <v>42674</v>
      </c>
      <c r="I14" s="8">
        <v>2600000000</v>
      </c>
      <c r="J14" s="8"/>
      <c r="K14" s="8">
        <v>930105832.29999995</v>
      </c>
    </row>
    <row r="15" spans="1:11" x14ac:dyDescent="0.25">
      <c r="A15" s="4" t="s">
        <v>114</v>
      </c>
      <c r="B15" s="4" t="s">
        <v>87</v>
      </c>
      <c r="C15" s="1" t="s">
        <v>88</v>
      </c>
      <c r="D15" s="1" t="s">
        <v>89</v>
      </c>
      <c r="E15" s="1" t="s">
        <v>92</v>
      </c>
      <c r="F15" s="1" t="s">
        <v>83</v>
      </c>
      <c r="G15" s="5">
        <v>42269</v>
      </c>
      <c r="H15" s="5">
        <v>42536</v>
      </c>
      <c r="I15" s="8">
        <v>3200000000</v>
      </c>
      <c r="J15" s="8"/>
      <c r="K15" s="8">
        <v>2612399883</v>
      </c>
    </row>
    <row r="16" spans="1:11" x14ac:dyDescent="0.25">
      <c r="A16" s="4" t="s">
        <v>114</v>
      </c>
      <c r="B16" s="4" t="s">
        <v>87</v>
      </c>
      <c r="C16" s="1" t="s">
        <v>88</v>
      </c>
      <c r="D16" s="1" t="s">
        <v>89</v>
      </c>
      <c r="E16" s="1" t="s">
        <v>93</v>
      </c>
      <c r="F16" s="1" t="s">
        <v>83</v>
      </c>
      <c r="G16" s="5">
        <v>42394</v>
      </c>
      <c r="H16" s="5">
        <v>42584</v>
      </c>
      <c r="I16" s="8">
        <v>4000000000</v>
      </c>
      <c r="J16" s="8"/>
      <c r="K16" s="8">
        <v>3865520986</v>
      </c>
    </row>
    <row r="17" spans="1:11" x14ac:dyDescent="0.25">
      <c r="A17" s="4" t="s">
        <v>114</v>
      </c>
      <c r="B17" s="4" t="s">
        <v>87</v>
      </c>
      <c r="C17" s="1" t="s">
        <v>88</v>
      </c>
      <c r="D17" s="1" t="s">
        <v>94</v>
      </c>
      <c r="E17" s="1" t="s">
        <v>95</v>
      </c>
      <c r="F17" s="1" t="s">
        <v>103</v>
      </c>
      <c r="G17" s="5">
        <v>42405</v>
      </c>
      <c r="H17" s="5">
        <v>42614</v>
      </c>
      <c r="I17" s="8">
        <v>3500000001</v>
      </c>
      <c r="J17" s="8"/>
      <c r="K17" s="8">
        <v>2093632110</v>
      </c>
    </row>
    <row r="18" spans="1:11" x14ac:dyDescent="0.25">
      <c r="A18" s="4" t="s">
        <v>114</v>
      </c>
      <c r="B18" s="4" t="s">
        <v>87</v>
      </c>
      <c r="C18" s="1" t="s">
        <v>88</v>
      </c>
      <c r="D18" s="1" t="s">
        <v>96</v>
      </c>
      <c r="E18" s="1" t="s">
        <v>97</v>
      </c>
      <c r="F18" s="4" t="s">
        <v>103</v>
      </c>
      <c r="G18" s="5">
        <v>42522</v>
      </c>
      <c r="H18" s="5">
        <v>42825</v>
      </c>
      <c r="I18" s="8">
        <v>1360000000</v>
      </c>
      <c r="J18" s="8"/>
      <c r="K18" s="8">
        <v>1296971224</v>
      </c>
    </row>
    <row r="19" spans="1:11" x14ac:dyDescent="0.25">
      <c r="A19" s="4" t="s">
        <v>114</v>
      </c>
      <c r="B19" s="4" t="s">
        <v>87</v>
      </c>
      <c r="C19" s="1" t="s">
        <v>98</v>
      </c>
      <c r="D19" s="1" t="s">
        <v>99</v>
      </c>
      <c r="E19" s="1" t="s">
        <v>100</v>
      </c>
      <c r="F19" s="1" t="s">
        <v>104</v>
      </c>
      <c r="G19" s="5">
        <v>42244</v>
      </c>
      <c r="H19" s="5">
        <v>42704</v>
      </c>
      <c r="I19" s="8">
        <v>650000000</v>
      </c>
      <c r="J19" s="8"/>
      <c r="K19" s="8">
        <v>354759798.39999998</v>
      </c>
    </row>
    <row r="20" spans="1:11" x14ac:dyDescent="0.25">
      <c r="A20" s="4" t="s">
        <v>114</v>
      </c>
      <c r="B20" s="4" t="s">
        <v>87</v>
      </c>
      <c r="C20" s="1" t="s">
        <v>98</v>
      </c>
      <c r="D20" s="1" t="s">
        <v>99</v>
      </c>
      <c r="E20" s="1" t="s">
        <v>101</v>
      </c>
      <c r="F20" s="1" t="s">
        <v>105</v>
      </c>
      <c r="G20" s="5">
        <v>42396</v>
      </c>
      <c r="H20" s="5">
        <v>42446</v>
      </c>
      <c r="I20" s="8">
        <v>450000000</v>
      </c>
      <c r="J20" s="8"/>
      <c r="K20" s="8">
        <v>499820522.80000001</v>
      </c>
    </row>
    <row r="21" spans="1:11" x14ac:dyDescent="0.25">
      <c r="A21" s="4" t="s">
        <v>114</v>
      </c>
      <c r="B21" s="4" t="s">
        <v>87</v>
      </c>
      <c r="C21" s="1" t="s">
        <v>98</v>
      </c>
      <c r="D21" s="1" t="s">
        <v>99</v>
      </c>
      <c r="E21" s="1" t="s">
        <v>102</v>
      </c>
      <c r="F21" s="1" t="s">
        <v>106</v>
      </c>
      <c r="G21" s="5">
        <v>42405</v>
      </c>
      <c r="H21" s="5">
        <v>42615</v>
      </c>
      <c r="I21" s="8">
        <v>550000000</v>
      </c>
      <c r="J21" s="8"/>
      <c r="K21" s="8">
        <v>530150077.39999998</v>
      </c>
    </row>
    <row r="22" spans="1:11" x14ac:dyDescent="0.25">
      <c r="A22" s="4" t="s">
        <v>169</v>
      </c>
      <c r="B22" s="1" t="s">
        <v>87</v>
      </c>
      <c r="C22" s="1" t="s">
        <v>88</v>
      </c>
      <c r="D22" s="1" t="s">
        <v>89</v>
      </c>
      <c r="E22" s="1" t="s">
        <v>201</v>
      </c>
      <c r="F22" s="1" t="s">
        <v>202</v>
      </c>
      <c r="G22" s="1" t="s">
        <v>203</v>
      </c>
      <c r="I22" s="8">
        <v>3000000000</v>
      </c>
      <c r="J22" s="8"/>
      <c r="K22" s="8"/>
    </row>
    <row r="23" spans="1:11" x14ac:dyDescent="0.25">
      <c r="A23" s="4" t="s">
        <v>169</v>
      </c>
      <c r="B23" s="1" t="s">
        <v>87</v>
      </c>
      <c r="C23" s="1" t="s">
        <v>98</v>
      </c>
      <c r="D23" s="1" t="s">
        <v>99</v>
      </c>
      <c r="E23" s="1" t="s">
        <v>204</v>
      </c>
      <c r="F23" s="1" t="s">
        <v>205</v>
      </c>
      <c r="G23" s="1" t="s">
        <v>200</v>
      </c>
      <c r="I23" s="8">
        <v>250000000</v>
      </c>
      <c r="J23" s="8"/>
      <c r="K23" s="8"/>
    </row>
    <row r="24" spans="1:11" x14ac:dyDescent="0.25">
      <c r="A24" s="4" t="s">
        <v>169</v>
      </c>
      <c r="B24" s="1" t="s">
        <v>87</v>
      </c>
      <c r="C24" s="1" t="s">
        <v>98</v>
      </c>
      <c r="D24" s="1" t="s">
        <v>99</v>
      </c>
      <c r="E24" s="1" t="s">
        <v>206</v>
      </c>
      <c r="F24" s="1" t="s">
        <v>205</v>
      </c>
      <c r="G24" s="1" t="s">
        <v>207</v>
      </c>
      <c r="I24" s="8">
        <v>300000000</v>
      </c>
      <c r="J24" s="8"/>
      <c r="K24" s="8"/>
    </row>
    <row r="25" spans="1:11" x14ac:dyDescent="0.25">
      <c r="A25" s="4" t="s">
        <v>169</v>
      </c>
      <c r="B25" s="1" t="s">
        <v>87</v>
      </c>
      <c r="C25" s="1" t="s">
        <v>98</v>
      </c>
      <c r="D25" s="1" t="s">
        <v>99</v>
      </c>
      <c r="E25" s="1" t="s">
        <v>208</v>
      </c>
      <c r="F25" s="1" t="s">
        <v>209</v>
      </c>
      <c r="G25" s="1" t="s">
        <v>210</v>
      </c>
      <c r="I25" s="8">
        <v>550000000</v>
      </c>
      <c r="J25" s="8"/>
      <c r="K25" s="8"/>
    </row>
    <row r="26" spans="1:11" x14ac:dyDescent="0.25">
      <c r="A26" s="4" t="s">
        <v>169</v>
      </c>
      <c r="B26" s="1" t="s">
        <v>87</v>
      </c>
      <c r="C26" s="1" t="s">
        <v>98</v>
      </c>
      <c r="D26" s="1" t="s">
        <v>211</v>
      </c>
      <c r="E26" s="1" t="s">
        <v>212</v>
      </c>
      <c r="F26" s="1" t="s">
        <v>213</v>
      </c>
      <c r="G26" s="1" t="s">
        <v>203</v>
      </c>
      <c r="I26" s="8">
        <v>1000000000</v>
      </c>
      <c r="J26" s="8"/>
      <c r="K26" s="8"/>
    </row>
    <row r="27" spans="1:11" x14ac:dyDescent="0.25">
      <c r="A27" s="4" t="s">
        <v>169</v>
      </c>
      <c r="B27" s="1" t="s">
        <v>87</v>
      </c>
      <c r="C27" s="1" t="s">
        <v>98</v>
      </c>
      <c r="D27" s="1" t="s">
        <v>214</v>
      </c>
      <c r="E27" s="1" t="s">
        <v>215</v>
      </c>
      <c r="F27" s="1" t="s">
        <v>216</v>
      </c>
      <c r="G27" s="1" t="s">
        <v>200</v>
      </c>
      <c r="I27" s="8">
        <v>600000000</v>
      </c>
      <c r="J27" s="8"/>
      <c r="K27" s="8"/>
    </row>
    <row r="28" spans="1:11" x14ac:dyDescent="0.25">
      <c r="A28" s="4" t="s">
        <v>169</v>
      </c>
      <c r="B28" s="1" t="s">
        <v>87</v>
      </c>
      <c r="C28" s="1" t="s">
        <v>98</v>
      </c>
      <c r="D28" s="1" t="s">
        <v>214</v>
      </c>
      <c r="E28" s="1" t="s">
        <v>217</v>
      </c>
      <c r="F28" s="1" t="s">
        <v>216</v>
      </c>
      <c r="G28" s="1" t="s">
        <v>203</v>
      </c>
      <c r="I28" s="8">
        <v>120000000</v>
      </c>
      <c r="J28" s="8"/>
      <c r="K28" s="8"/>
    </row>
    <row r="29" spans="1:11" x14ac:dyDescent="0.25">
      <c r="A29" s="4" t="s">
        <v>169</v>
      </c>
      <c r="B29" s="1" t="s">
        <v>87</v>
      </c>
      <c r="C29" s="1" t="s">
        <v>98</v>
      </c>
      <c r="D29" s="1" t="s">
        <v>218</v>
      </c>
      <c r="E29" s="1" t="s">
        <v>219</v>
      </c>
      <c r="F29" s="1" t="s">
        <v>220</v>
      </c>
      <c r="G29" s="1" t="s">
        <v>207</v>
      </c>
      <c r="I29" s="8">
        <v>1100000000</v>
      </c>
      <c r="J29" s="8"/>
      <c r="K29" s="8"/>
    </row>
    <row r="30" spans="1:11" ht="36" customHeight="1" x14ac:dyDescent="0.25">
      <c r="A30" s="4" t="s">
        <v>169</v>
      </c>
      <c r="B30" s="1" t="s">
        <v>87</v>
      </c>
      <c r="C30" s="1" t="s">
        <v>98</v>
      </c>
      <c r="D30" s="1" t="s">
        <v>99</v>
      </c>
      <c r="E30" s="6" t="s">
        <v>221</v>
      </c>
      <c r="F30" s="1" t="s">
        <v>106</v>
      </c>
      <c r="G30" s="1" t="s">
        <v>203</v>
      </c>
      <c r="I30" s="8">
        <v>300000000</v>
      </c>
      <c r="J30" s="8"/>
      <c r="K30" s="8"/>
    </row>
    <row r="31" spans="1:11" x14ac:dyDescent="0.25">
      <c r="A31" s="4" t="s">
        <v>169</v>
      </c>
      <c r="B31" s="1" t="s">
        <v>87</v>
      </c>
      <c r="C31" s="1" t="s">
        <v>98</v>
      </c>
      <c r="D31" s="1" t="s">
        <v>94</v>
      </c>
      <c r="E31" s="1" t="s">
        <v>222</v>
      </c>
      <c r="F31" s="1" t="s">
        <v>223</v>
      </c>
      <c r="G31" s="1" t="s">
        <v>210</v>
      </c>
      <c r="I31" s="8">
        <v>200000000</v>
      </c>
      <c r="J31" s="8"/>
      <c r="K31" s="8"/>
    </row>
    <row r="32" spans="1:11" x14ac:dyDescent="0.25">
      <c r="A32" s="21" t="s">
        <v>227</v>
      </c>
      <c r="C32" s="21" t="s">
        <v>227</v>
      </c>
      <c r="I32" s="22">
        <f>SUBTOTAL(109,I2:I31)</f>
        <v>36630000001</v>
      </c>
      <c r="J32" s="22">
        <f>SUBTOTAL(109,J2:J31)</f>
        <v>0</v>
      </c>
      <c r="K32" s="22">
        <f>SUM(K2:K31)</f>
        <v>17191116120.899998</v>
      </c>
    </row>
  </sheetData>
  <pageMargins left="0.7" right="0.7" top="0.78740157499999996" bottom="0.78740157499999996" header="0.3" footer="0.3"/>
  <pageSetup paperSize="9" scale="37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view="pageLayout" zoomScaleNormal="100" workbookViewId="0">
      <selection activeCell="E14" sqref="E14"/>
    </sheetView>
  </sheetViews>
  <sheetFormatPr defaultColWidth="13.85546875" defaultRowHeight="15" x14ac:dyDescent="0.25"/>
  <cols>
    <col min="1" max="1" width="13.85546875" style="4"/>
    <col min="2" max="4" width="13.85546875" style="4" customWidth="1"/>
    <col min="5" max="5" width="40.42578125" style="4" customWidth="1"/>
    <col min="6" max="7" width="13.85546875" style="4" customWidth="1"/>
    <col min="8" max="8" width="17.85546875" style="4" customWidth="1"/>
    <col min="9" max="9" width="35.140625" style="4" customWidth="1"/>
    <col min="10" max="16384" width="13.85546875" style="4"/>
  </cols>
  <sheetData>
    <row r="1" spans="1:9" s="6" customFormat="1" ht="30" x14ac:dyDescent="0.25">
      <c r="A1" s="6" t="s">
        <v>112</v>
      </c>
      <c r="B1" s="6" t="s">
        <v>12</v>
      </c>
      <c r="C1" s="6" t="s">
        <v>31</v>
      </c>
      <c r="D1" s="6" t="s">
        <v>32</v>
      </c>
      <c r="E1" s="6" t="s">
        <v>1</v>
      </c>
      <c r="F1" s="6" t="s">
        <v>0</v>
      </c>
      <c r="G1" s="6" t="s">
        <v>49</v>
      </c>
      <c r="H1" s="6" t="s">
        <v>50</v>
      </c>
      <c r="I1" s="6" t="s">
        <v>224</v>
      </c>
    </row>
    <row r="2" spans="1:9" x14ac:dyDescent="0.25">
      <c r="A2" s="4" t="s">
        <v>114</v>
      </c>
      <c r="B2" s="4" t="s">
        <v>87</v>
      </c>
      <c r="C2" s="4" t="s">
        <v>88</v>
      </c>
      <c r="D2" s="4" t="s">
        <v>110</v>
      </c>
      <c r="E2" s="4" t="s">
        <v>116</v>
      </c>
      <c r="F2" s="4" t="s">
        <v>85</v>
      </c>
      <c r="G2" s="5">
        <v>42776</v>
      </c>
      <c r="H2" s="5">
        <v>42906</v>
      </c>
      <c r="I2" s="8">
        <v>1577823530</v>
      </c>
    </row>
    <row r="3" spans="1:9" x14ac:dyDescent="0.25">
      <c r="A3" s="4" t="s">
        <v>114</v>
      </c>
      <c r="B3" s="4" t="s">
        <v>87</v>
      </c>
      <c r="C3" s="4" t="s">
        <v>88</v>
      </c>
      <c r="D3" s="4" t="s">
        <v>110</v>
      </c>
      <c r="E3" s="4" t="s">
        <v>117</v>
      </c>
      <c r="F3" s="4" t="s">
        <v>85</v>
      </c>
      <c r="G3" s="5">
        <v>42927</v>
      </c>
      <c r="H3" s="5">
        <v>43054</v>
      </c>
      <c r="I3" s="8">
        <v>1060176470</v>
      </c>
    </row>
    <row r="4" spans="1:9" x14ac:dyDescent="0.25">
      <c r="A4" s="4" t="s">
        <v>169</v>
      </c>
      <c r="B4" s="4" t="s">
        <v>87</v>
      </c>
      <c r="C4" s="4" t="s">
        <v>88</v>
      </c>
      <c r="D4" s="4" t="s">
        <v>110</v>
      </c>
      <c r="E4" s="4" t="s">
        <v>199</v>
      </c>
      <c r="F4" s="4" t="s">
        <v>126</v>
      </c>
      <c r="G4" s="20" t="s">
        <v>200</v>
      </c>
      <c r="I4" s="8">
        <v>624851534.04999995</v>
      </c>
    </row>
    <row r="5" spans="1:9" x14ac:dyDescent="0.25">
      <c r="A5" s="21" t="s">
        <v>227</v>
      </c>
      <c r="I5" s="22">
        <f>SUBTOTAL(109,I2:I4)</f>
        <v>3262851534.0500002</v>
      </c>
    </row>
  </sheetData>
  <pageMargins left="0.7" right="0.7" top="0.78740157499999996" bottom="0.78740157499999996" header="0.3" footer="0.3"/>
  <pageSetup paperSize="9" scale="49" orientation="portrait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view="pageLayout" zoomScale="70" zoomScaleNormal="100" zoomScalePageLayoutView="70" workbookViewId="0">
      <selection activeCell="E21" sqref="E21"/>
    </sheetView>
  </sheetViews>
  <sheetFormatPr defaultColWidth="9.42578125" defaultRowHeight="15" x14ac:dyDescent="0.25"/>
  <cols>
    <col min="1" max="1" width="13.5703125" style="4" customWidth="1"/>
    <col min="2" max="4" width="9.42578125" style="4"/>
    <col min="5" max="5" width="98" style="4" customWidth="1"/>
    <col min="6" max="6" width="27.28515625" style="4" customWidth="1"/>
    <col min="7" max="7" width="18.7109375" style="4" customWidth="1"/>
    <col min="8" max="8" width="29.28515625" style="4" customWidth="1"/>
    <col min="9" max="9" width="25.7109375" style="4" customWidth="1"/>
    <col min="10" max="10" width="28.7109375" style="4" customWidth="1"/>
    <col min="11" max="11" width="27.140625" style="4" customWidth="1"/>
    <col min="12" max="16384" width="9.42578125" style="4"/>
  </cols>
  <sheetData>
    <row r="1" spans="1:11" s="6" customFormat="1" ht="66" customHeight="1" x14ac:dyDescent="0.25">
      <c r="A1" s="6" t="s">
        <v>112</v>
      </c>
      <c r="B1" s="6" t="s">
        <v>12</v>
      </c>
      <c r="C1" s="6" t="s">
        <v>31</v>
      </c>
      <c r="D1" s="6" t="s">
        <v>32</v>
      </c>
      <c r="E1" s="6" t="s">
        <v>1</v>
      </c>
      <c r="F1" s="6" t="s">
        <v>0</v>
      </c>
      <c r="G1" s="6" t="s">
        <v>49</v>
      </c>
      <c r="H1" s="6" t="s">
        <v>50</v>
      </c>
      <c r="I1" s="6" t="s">
        <v>224</v>
      </c>
      <c r="J1" s="6" t="s">
        <v>225</v>
      </c>
      <c r="K1" s="6" t="s">
        <v>226</v>
      </c>
    </row>
    <row r="2" spans="1:11" x14ac:dyDescent="0.25">
      <c r="A2" s="4" t="s">
        <v>113</v>
      </c>
      <c r="B2" s="4" t="s">
        <v>132</v>
      </c>
      <c r="C2" s="4" t="s">
        <v>88</v>
      </c>
      <c r="E2" s="4" t="s">
        <v>135</v>
      </c>
      <c r="F2" s="5" t="s">
        <v>118</v>
      </c>
      <c r="G2" s="5"/>
      <c r="I2" s="8"/>
      <c r="J2" s="8"/>
      <c r="K2" s="8"/>
    </row>
    <row r="3" spans="1:11" x14ac:dyDescent="0.25">
      <c r="A3" s="4" t="s">
        <v>113</v>
      </c>
      <c r="B3" s="4" t="s">
        <v>132</v>
      </c>
      <c r="C3" s="4" t="s">
        <v>88</v>
      </c>
      <c r="E3" s="4" t="s">
        <v>119</v>
      </c>
      <c r="F3" s="4" t="s">
        <v>120</v>
      </c>
      <c r="I3" s="8"/>
      <c r="J3" s="8"/>
      <c r="K3" s="8"/>
    </row>
    <row r="4" spans="1:11" x14ac:dyDescent="0.25">
      <c r="A4" s="4" t="s">
        <v>113</v>
      </c>
      <c r="B4" s="4" t="s">
        <v>132</v>
      </c>
      <c r="C4" s="4" t="s">
        <v>88</v>
      </c>
      <c r="D4" s="7">
        <v>43101</v>
      </c>
      <c r="E4" s="4" t="s">
        <v>121</v>
      </c>
      <c r="F4" s="4" t="s">
        <v>120</v>
      </c>
      <c r="I4" s="8"/>
      <c r="J4" s="8"/>
      <c r="K4" s="8"/>
    </row>
    <row r="5" spans="1:11" x14ac:dyDescent="0.25">
      <c r="A5" s="4" t="s">
        <v>113</v>
      </c>
      <c r="B5" s="4" t="s">
        <v>132</v>
      </c>
      <c r="C5" s="4" t="s">
        <v>88</v>
      </c>
      <c r="D5" s="7">
        <v>43132</v>
      </c>
      <c r="E5" s="4" t="s">
        <v>134</v>
      </c>
      <c r="F5" s="4" t="s">
        <v>122</v>
      </c>
      <c r="G5" s="5">
        <v>42744</v>
      </c>
      <c r="H5" s="5">
        <v>42886</v>
      </c>
      <c r="I5" s="8">
        <v>200000000</v>
      </c>
      <c r="J5" s="8"/>
      <c r="K5" s="8"/>
    </row>
    <row r="6" spans="1:11" x14ac:dyDescent="0.25">
      <c r="A6" s="4" t="s">
        <v>136</v>
      </c>
      <c r="B6" s="4" t="s">
        <v>132</v>
      </c>
      <c r="C6" s="4" t="s">
        <v>88</v>
      </c>
      <c r="D6" s="7">
        <v>43101</v>
      </c>
      <c r="E6" s="4" t="s">
        <v>123</v>
      </c>
      <c r="F6" s="4" t="s">
        <v>124</v>
      </c>
      <c r="G6" s="5">
        <v>42413</v>
      </c>
      <c r="H6" s="5">
        <v>42490</v>
      </c>
      <c r="I6" s="8">
        <v>175000000</v>
      </c>
      <c r="J6" s="8"/>
      <c r="K6" s="8">
        <v>150000000</v>
      </c>
    </row>
    <row r="7" spans="1:11" x14ac:dyDescent="0.25">
      <c r="A7" s="4" t="s">
        <v>136</v>
      </c>
      <c r="B7" s="4" t="s">
        <v>132</v>
      </c>
      <c r="C7" s="4" t="s">
        <v>88</v>
      </c>
      <c r="D7" s="7">
        <v>43101</v>
      </c>
      <c r="E7" s="4" t="s">
        <v>125</v>
      </c>
      <c r="F7" s="4" t="s">
        <v>126</v>
      </c>
      <c r="G7" s="5">
        <v>42527</v>
      </c>
      <c r="H7" s="5">
        <v>42825</v>
      </c>
      <c r="I7" s="8">
        <v>150000000</v>
      </c>
      <c r="J7" s="8"/>
      <c r="K7" s="8">
        <v>300000000</v>
      </c>
    </row>
    <row r="8" spans="1:11" x14ac:dyDescent="0.25">
      <c r="A8" s="4" t="s">
        <v>136</v>
      </c>
      <c r="B8" s="4" t="s">
        <v>132</v>
      </c>
      <c r="C8" s="4" t="s">
        <v>88</v>
      </c>
      <c r="D8" s="7">
        <v>43101</v>
      </c>
      <c r="E8" s="4" t="s">
        <v>127</v>
      </c>
      <c r="F8" s="4" t="s">
        <v>124</v>
      </c>
      <c r="G8" s="5">
        <v>42674</v>
      </c>
      <c r="H8" s="5">
        <v>42794</v>
      </c>
      <c r="I8" s="8">
        <v>200000000</v>
      </c>
      <c r="J8" s="8">
        <v>100000000</v>
      </c>
      <c r="K8" s="8">
        <v>310000000</v>
      </c>
    </row>
    <row r="9" spans="1:11" x14ac:dyDescent="0.25">
      <c r="A9" s="4" t="s">
        <v>136</v>
      </c>
      <c r="B9" s="4" t="s">
        <v>132</v>
      </c>
      <c r="C9" s="4" t="s">
        <v>88</v>
      </c>
      <c r="D9" s="7">
        <v>43132</v>
      </c>
      <c r="E9" s="4" t="s">
        <v>128</v>
      </c>
      <c r="F9" s="4" t="s">
        <v>124</v>
      </c>
      <c r="G9" s="5">
        <v>42413</v>
      </c>
      <c r="H9" s="5">
        <v>42521</v>
      </c>
      <c r="I9" s="8">
        <v>125000000</v>
      </c>
      <c r="J9" s="8"/>
      <c r="K9" s="8">
        <v>40000000</v>
      </c>
    </row>
    <row r="10" spans="1:11" x14ac:dyDescent="0.25">
      <c r="A10" s="4" t="s">
        <v>136</v>
      </c>
      <c r="B10" s="4" t="s">
        <v>132</v>
      </c>
      <c r="C10" s="4" t="s">
        <v>88</v>
      </c>
      <c r="D10" s="7">
        <v>43132</v>
      </c>
      <c r="E10" s="4" t="s">
        <v>129</v>
      </c>
      <c r="F10" s="4" t="s">
        <v>130</v>
      </c>
      <c r="G10" s="5">
        <v>42527</v>
      </c>
      <c r="H10" s="5">
        <v>42825</v>
      </c>
      <c r="I10" s="8">
        <v>150000000</v>
      </c>
      <c r="J10" s="8"/>
      <c r="K10" s="8">
        <v>300000000</v>
      </c>
    </row>
    <row r="11" spans="1:11" x14ac:dyDescent="0.25">
      <c r="A11" s="4" t="s">
        <v>136</v>
      </c>
      <c r="B11" s="4" t="s">
        <v>132</v>
      </c>
      <c r="C11" s="4" t="s">
        <v>88</v>
      </c>
      <c r="D11" s="7">
        <v>43101</v>
      </c>
      <c r="E11" s="4" t="s">
        <v>133</v>
      </c>
      <c r="F11" s="4" t="s">
        <v>131</v>
      </c>
      <c r="G11" s="5">
        <v>42552</v>
      </c>
      <c r="H11" s="5">
        <v>42825</v>
      </c>
      <c r="I11" s="8">
        <v>200000000</v>
      </c>
      <c r="J11" s="8">
        <v>250000000</v>
      </c>
      <c r="K11" s="8"/>
    </row>
    <row r="12" spans="1:11" x14ac:dyDescent="0.25">
      <c r="A12" s="4" t="s">
        <v>169</v>
      </c>
      <c r="B12" s="4" t="s">
        <v>132</v>
      </c>
      <c r="C12" s="4" t="s">
        <v>88</v>
      </c>
      <c r="D12" s="7">
        <v>43132</v>
      </c>
      <c r="E12" s="4" t="s">
        <v>194</v>
      </c>
      <c r="F12" s="18" t="s">
        <v>195</v>
      </c>
      <c r="G12" s="5">
        <v>43117</v>
      </c>
      <c r="I12" s="8">
        <v>600000000</v>
      </c>
      <c r="J12" s="8"/>
      <c r="K12" s="8"/>
    </row>
    <row r="13" spans="1:11" x14ac:dyDescent="0.25">
      <c r="A13" s="21" t="s">
        <v>227</v>
      </c>
      <c r="I13" s="22">
        <f>SUBTOTAL(109,I2:I12)</f>
        <v>1800000000</v>
      </c>
      <c r="J13" s="22">
        <f>SUBTOTAL(109,J2:J12)</f>
        <v>350000000</v>
      </c>
      <c r="K13" s="22">
        <f>SUBTOTAL(109,K2:K12)</f>
        <v>1100000000</v>
      </c>
    </row>
  </sheetData>
  <pageMargins left="0.7" right="0.7" top="0.78740157499999996" bottom="0.78740157499999996" header="0.3" footer="0.3"/>
  <pageSetup paperSize="9" scale="44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Layout" zoomScale="70" zoomScaleNormal="100" zoomScalePageLayoutView="70" workbookViewId="0">
      <selection activeCell="E17" sqref="E17"/>
    </sheetView>
  </sheetViews>
  <sheetFormatPr defaultColWidth="11.140625" defaultRowHeight="15" x14ac:dyDescent="0.25"/>
  <cols>
    <col min="1" max="2" width="11.140625" style="9"/>
    <col min="3" max="3" width="21.7109375" style="9" customWidth="1"/>
    <col min="4" max="4" width="22" style="9" customWidth="1"/>
    <col min="5" max="5" width="88.28515625" style="9" customWidth="1"/>
    <col min="6" max="6" width="17.7109375" style="9" customWidth="1"/>
    <col min="7" max="7" width="14.42578125" style="9" customWidth="1"/>
    <col min="8" max="8" width="14.7109375" style="9" customWidth="1"/>
    <col min="9" max="9" width="18.5703125" style="9" customWidth="1"/>
    <col min="10" max="10" width="25.85546875" style="9" customWidth="1"/>
    <col min="11" max="11" width="32.28515625" style="9" customWidth="1"/>
    <col min="12" max="16384" width="11.140625" style="9"/>
  </cols>
  <sheetData>
    <row r="1" spans="1:11" s="11" customFormat="1" ht="59.25" customHeight="1" x14ac:dyDescent="0.25">
      <c r="A1" s="11" t="s">
        <v>112</v>
      </c>
      <c r="B1" s="11" t="s">
        <v>12</v>
      </c>
      <c r="C1" s="11" t="s">
        <v>31</v>
      </c>
      <c r="D1" s="11" t="s">
        <v>32</v>
      </c>
      <c r="E1" s="11" t="s">
        <v>1</v>
      </c>
      <c r="F1" s="11" t="s">
        <v>0</v>
      </c>
      <c r="G1" s="11" t="s">
        <v>49</v>
      </c>
      <c r="H1" s="11" t="s">
        <v>50</v>
      </c>
      <c r="I1" s="11" t="s">
        <v>224</v>
      </c>
      <c r="J1" s="11" t="s">
        <v>225</v>
      </c>
      <c r="K1" s="11" t="s">
        <v>226</v>
      </c>
    </row>
    <row r="2" spans="1:11" x14ac:dyDescent="0.25">
      <c r="A2" s="9" t="s">
        <v>114</v>
      </c>
      <c r="B2" s="9" t="s">
        <v>149</v>
      </c>
      <c r="C2" s="9" t="s">
        <v>137</v>
      </c>
      <c r="D2" s="9" t="s">
        <v>138</v>
      </c>
      <c r="E2" s="9" t="s">
        <v>139</v>
      </c>
      <c r="F2" s="10" t="s">
        <v>140</v>
      </c>
      <c r="G2" s="10">
        <v>42298</v>
      </c>
      <c r="H2" s="10">
        <v>43061</v>
      </c>
      <c r="I2" s="8">
        <v>1411764706</v>
      </c>
      <c r="J2" s="8">
        <v>35907403.740000002</v>
      </c>
      <c r="K2" s="8">
        <v>167020943</v>
      </c>
    </row>
    <row r="3" spans="1:11" x14ac:dyDescent="0.25">
      <c r="A3" s="9" t="s">
        <v>114</v>
      </c>
      <c r="B3" s="9" t="s">
        <v>149</v>
      </c>
      <c r="C3" s="9" t="s">
        <v>137</v>
      </c>
      <c r="D3" s="9" t="s">
        <v>138</v>
      </c>
      <c r="E3" s="9" t="s">
        <v>141</v>
      </c>
      <c r="F3" s="9" t="s">
        <v>142</v>
      </c>
      <c r="G3" s="10">
        <v>42360</v>
      </c>
      <c r="H3" s="10">
        <v>43084</v>
      </c>
      <c r="I3" s="8">
        <v>742023250</v>
      </c>
      <c r="J3" s="8"/>
      <c r="K3" s="8">
        <v>526094550</v>
      </c>
    </row>
    <row r="4" spans="1:11" x14ac:dyDescent="0.25">
      <c r="A4" s="9" t="s">
        <v>114</v>
      </c>
      <c r="B4" s="9" t="s">
        <v>149</v>
      </c>
      <c r="C4" s="9" t="s">
        <v>137</v>
      </c>
      <c r="D4" s="9" t="s">
        <v>138</v>
      </c>
      <c r="E4" s="9" t="s">
        <v>143</v>
      </c>
      <c r="F4" s="9" t="s">
        <v>144</v>
      </c>
      <c r="G4" s="10">
        <v>42430</v>
      </c>
      <c r="H4" s="10">
        <v>43017</v>
      </c>
      <c r="I4" s="8">
        <v>2034548188</v>
      </c>
      <c r="J4" s="8"/>
      <c r="K4" s="8">
        <v>292117983.30000001</v>
      </c>
    </row>
    <row r="5" spans="1:11" x14ac:dyDescent="0.25">
      <c r="A5" s="9" t="s">
        <v>114</v>
      </c>
      <c r="B5" s="9" t="s">
        <v>149</v>
      </c>
      <c r="C5" s="9" t="s">
        <v>137</v>
      </c>
      <c r="D5" s="9" t="s">
        <v>138</v>
      </c>
      <c r="E5" s="9" t="s">
        <v>145</v>
      </c>
      <c r="F5" s="9" t="s">
        <v>146</v>
      </c>
      <c r="G5" s="10">
        <v>42460</v>
      </c>
      <c r="H5" s="10">
        <v>43017</v>
      </c>
      <c r="I5" s="8">
        <v>3120000000</v>
      </c>
      <c r="J5" s="8">
        <v>346637437.19999999</v>
      </c>
      <c r="K5" s="8">
        <v>1100879225</v>
      </c>
    </row>
    <row r="6" spans="1:11" ht="32.450000000000003" customHeight="1" x14ac:dyDescent="0.25">
      <c r="A6" s="9" t="s">
        <v>114</v>
      </c>
      <c r="B6" s="9" t="s">
        <v>149</v>
      </c>
      <c r="C6" s="9" t="s">
        <v>137</v>
      </c>
      <c r="D6" s="9" t="s">
        <v>138</v>
      </c>
      <c r="E6" s="11" t="s">
        <v>147</v>
      </c>
      <c r="F6" s="9" t="s">
        <v>144</v>
      </c>
      <c r="G6" s="10">
        <v>42494</v>
      </c>
      <c r="H6" s="10">
        <v>43017</v>
      </c>
      <c r="I6" s="8">
        <v>1693000000</v>
      </c>
      <c r="J6" s="8">
        <v>291354119.39999998</v>
      </c>
      <c r="K6" s="8">
        <v>965818891.60000002</v>
      </c>
    </row>
    <row r="7" spans="1:11" x14ac:dyDescent="0.25">
      <c r="A7" s="9" t="s">
        <v>114</v>
      </c>
      <c r="B7" s="9" t="s">
        <v>149</v>
      </c>
      <c r="C7" s="9" t="s">
        <v>137</v>
      </c>
      <c r="D7" s="9" t="s">
        <v>138</v>
      </c>
      <c r="E7" s="9" t="s">
        <v>148</v>
      </c>
      <c r="F7" s="9" t="s">
        <v>142</v>
      </c>
      <c r="G7" s="10">
        <v>42264</v>
      </c>
      <c r="H7" s="10">
        <v>43083</v>
      </c>
      <c r="I7" s="8">
        <v>470588235</v>
      </c>
      <c r="J7" s="8"/>
      <c r="K7" s="8">
        <v>126759004</v>
      </c>
    </row>
    <row r="8" spans="1:11" x14ac:dyDescent="0.25">
      <c r="A8" s="23" t="s">
        <v>227</v>
      </c>
      <c r="I8" s="24">
        <f>SUBTOTAL(109,I2:I7)</f>
        <v>9471924379</v>
      </c>
      <c r="J8" s="24">
        <f>SUBTOTAL(109,J2:J7)</f>
        <v>673898960.33999991</v>
      </c>
      <c r="K8" s="24">
        <f>SUBTOTAL(109,K2:K7)</f>
        <v>3178690596.9000001</v>
      </c>
    </row>
    <row r="11" spans="1:11" x14ac:dyDescent="0.25">
      <c r="K11" s="13"/>
    </row>
  </sheetData>
  <pageMargins left="0.7" right="0.7" top="0.78740157499999996" bottom="0.78740157499999996" header="0.3" footer="0.3"/>
  <pageSetup paperSize="9" scale="43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view="pageLayout" zoomScale="60" zoomScaleNormal="100" zoomScalePageLayoutView="60" workbookViewId="0">
      <selection activeCell="E22" sqref="E22"/>
    </sheetView>
  </sheetViews>
  <sheetFormatPr defaultColWidth="11.140625" defaultRowHeight="15" x14ac:dyDescent="0.25"/>
  <cols>
    <col min="1" max="1" width="16.85546875" style="9" customWidth="1"/>
    <col min="2" max="2" width="11.140625" style="9"/>
    <col min="3" max="3" width="13.140625" style="9" customWidth="1"/>
    <col min="4" max="4" width="23.28515625" style="9" customWidth="1"/>
    <col min="5" max="5" width="112.140625" style="9" customWidth="1"/>
    <col min="6" max="6" width="14.28515625" style="9" customWidth="1"/>
    <col min="7" max="8" width="15.42578125" style="9" customWidth="1"/>
    <col min="9" max="9" width="23" style="9" customWidth="1"/>
    <col min="10" max="10" width="28" style="9" customWidth="1"/>
    <col min="11" max="11" width="29.140625" style="9" customWidth="1"/>
    <col min="12" max="16384" width="11.140625" style="9"/>
  </cols>
  <sheetData>
    <row r="1" spans="1:11" s="11" customFormat="1" ht="54.75" customHeight="1" x14ac:dyDescent="0.25">
      <c r="A1" s="11" t="s">
        <v>112</v>
      </c>
      <c r="B1" s="11" t="s">
        <v>12</v>
      </c>
      <c r="C1" s="11" t="s">
        <v>31</v>
      </c>
      <c r="D1" s="11" t="s">
        <v>32</v>
      </c>
      <c r="E1" s="11" t="s">
        <v>1</v>
      </c>
      <c r="F1" s="11" t="s">
        <v>0</v>
      </c>
      <c r="G1" s="11" t="s">
        <v>49</v>
      </c>
      <c r="H1" s="11" t="s">
        <v>50</v>
      </c>
      <c r="I1" s="11" t="s">
        <v>224</v>
      </c>
      <c r="J1" s="11" t="s">
        <v>225</v>
      </c>
      <c r="K1" s="11" t="s">
        <v>226</v>
      </c>
    </row>
    <row r="2" spans="1:11" x14ac:dyDescent="0.25">
      <c r="A2" s="9" t="s">
        <v>114</v>
      </c>
      <c r="B2" s="9" t="s">
        <v>154</v>
      </c>
      <c r="C2" s="9" t="s">
        <v>137</v>
      </c>
      <c r="E2" s="9" t="s">
        <v>150</v>
      </c>
      <c r="F2" s="10" t="s">
        <v>153</v>
      </c>
      <c r="G2" s="16">
        <v>42490</v>
      </c>
      <c r="H2" s="16">
        <v>42751</v>
      </c>
      <c r="I2" s="19">
        <v>240000000</v>
      </c>
      <c r="J2" s="8"/>
      <c r="K2" s="14">
        <v>186767321.59999999</v>
      </c>
    </row>
    <row r="3" spans="1:11" x14ac:dyDescent="0.25">
      <c r="A3" s="4" t="s">
        <v>115</v>
      </c>
      <c r="B3" s="9" t="s">
        <v>154</v>
      </c>
      <c r="C3" s="9" t="s">
        <v>137</v>
      </c>
      <c r="E3" s="9" t="s">
        <v>151</v>
      </c>
      <c r="F3" s="10" t="s">
        <v>153</v>
      </c>
      <c r="G3" s="16">
        <v>42324</v>
      </c>
      <c r="H3" s="16">
        <v>43830</v>
      </c>
      <c r="I3" s="14">
        <v>280000000</v>
      </c>
      <c r="J3" s="12"/>
      <c r="K3" s="14">
        <v>88807271.060000002</v>
      </c>
    </row>
    <row r="4" spans="1:11" x14ac:dyDescent="0.25">
      <c r="A4" s="9" t="s">
        <v>114</v>
      </c>
      <c r="B4" s="9" t="s">
        <v>154</v>
      </c>
      <c r="C4" s="9" t="s">
        <v>137</v>
      </c>
      <c r="E4" s="9" t="s">
        <v>152</v>
      </c>
      <c r="F4" s="10" t="s">
        <v>153</v>
      </c>
      <c r="G4" s="16">
        <v>42324</v>
      </c>
      <c r="H4" s="16">
        <v>42993</v>
      </c>
      <c r="I4" s="14">
        <v>190000000</v>
      </c>
      <c r="J4" s="14">
        <v>6786661.25</v>
      </c>
      <c r="K4" s="14">
        <v>126928493.40000001</v>
      </c>
    </row>
    <row r="5" spans="1:11" x14ac:dyDescent="0.25">
      <c r="A5" s="9" t="s">
        <v>169</v>
      </c>
      <c r="B5" s="9" t="s">
        <v>154</v>
      </c>
      <c r="C5" s="9" t="s">
        <v>137</v>
      </c>
      <c r="D5" s="9" t="s">
        <v>196</v>
      </c>
      <c r="E5" s="9" t="s">
        <v>197</v>
      </c>
      <c r="G5" s="16">
        <v>43251</v>
      </c>
      <c r="I5" s="14">
        <v>50000000</v>
      </c>
      <c r="J5" s="12"/>
      <c r="K5" s="14"/>
    </row>
    <row r="6" spans="1:11" x14ac:dyDescent="0.25">
      <c r="A6" s="9" t="s">
        <v>169</v>
      </c>
      <c r="B6" s="9" t="s">
        <v>154</v>
      </c>
      <c r="C6" s="9" t="s">
        <v>137</v>
      </c>
      <c r="D6" s="9" t="s">
        <v>196</v>
      </c>
      <c r="E6" s="9" t="s">
        <v>198</v>
      </c>
      <c r="I6" s="14">
        <v>50000000</v>
      </c>
      <c r="J6" s="12"/>
      <c r="K6" s="14"/>
    </row>
    <row r="7" spans="1:11" x14ac:dyDescent="0.25">
      <c r="A7" s="23" t="s">
        <v>227</v>
      </c>
      <c r="I7" s="24">
        <f>SUBTOTAL(109,I2:I6)</f>
        <v>810000000</v>
      </c>
      <c r="J7" s="24">
        <f>SUBTOTAL(109,J2:J6)</f>
        <v>6786661.25</v>
      </c>
      <c r="K7" s="24">
        <f>SUBTOTAL(109,K2:K6)</f>
        <v>402503086.05999994</v>
      </c>
    </row>
    <row r="8" spans="1:11" x14ac:dyDescent="0.25">
      <c r="J8" s="15"/>
    </row>
  </sheetData>
  <pageMargins left="0.7" right="0.7" top="0.78740157499999996" bottom="0.78740157499999996" header="0.3" footer="0.3"/>
  <pageSetup paperSize="9" scale="39" orientation="landscape" r:id="rId1"/>
  <headerFooter>
    <oddHeader>&amp;LPříloha 1 – Indikativní implementace RIS3 v OP 2015-2018&amp;C&amp;A</oddHeader>
    <oddFooter>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OPPIK_tab</vt:lpstr>
      <vt:lpstr>OPPIK_ITI_tab</vt:lpstr>
      <vt:lpstr>OPVVV_tab</vt:lpstr>
      <vt:lpstr>OPVVV_ITI_tab</vt:lpstr>
      <vt:lpstr>OPPPR_tab</vt:lpstr>
      <vt:lpstr>IROP_tab</vt:lpstr>
      <vt:lpstr>OPZ_tab</vt:lpstr>
      <vt:lpstr>IROP_tab!_FiltrDatabaze</vt:lpstr>
      <vt:lpstr>OPPPR_tab!_FiltrDatabaze</vt:lpstr>
      <vt:lpstr>OPVVV_ITI_tab!_FiltrDatabaze</vt:lpstr>
      <vt:lpstr>OPVVV_tab!_FiltrDatabaze</vt:lpstr>
      <vt:lpstr>OPZ_tab!_FiltrDatabaze</vt:lpstr>
      <vt:lpstr>IROP_tab!_ftnref1</vt:lpstr>
      <vt:lpstr>OPPPR_tab!_ftnref1</vt:lpstr>
      <vt:lpstr>OPZ_tab!_ftnref1</vt:lpstr>
      <vt:lpstr>IROP_tab!Oblast_tisku</vt:lpstr>
      <vt:lpstr>OPPIK_ITI_tab!Oblast_tisku</vt:lpstr>
      <vt:lpstr>OPPIK_tab!Oblast_tisku</vt:lpstr>
      <vt:lpstr>OPVVV_tab!Oblast_tisku</vt:lpstr>
      <vt:lpstr>OPZ_tab!Oblast_tisku</vt:lpstr>
    </vt:vector>
  </TitlesOfParts>
  <Company>Úřad vlády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Slanařová Klára</dc:creator>
  <cp:lastModifiedBy>Bilík Jan</cp:lastModifiedBy>
  <dcterms:created xsi:type="dcterms:W3CDTF">2018-01-16T13:41:09Z</dcterms:created>
  <dcterms:modified xsi:type="dcterms:W3CDTF">2018-05-04T08:48:48Z</dcterms:modified>
</cp:coreProperties>
</file>